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 Ver\Google Drive\NAGYABONY\www_root\download\rozpocet\"/>
    </mc:Choice>
  </mc:AlternateContent>
  <xr:revisionPtr revIDLastSave="0" documentId="8_{7D8F41C0-DE28-44A3-BD82-9D9FE04D3B37}" xr6:coauthVersionLast="40" xr6:coauthVersionMax="40" xr10:uidLastSave="{00000000-0000-0000-0000-000000000000}"/>
  <bookViews>
    <workbookView xWindow="-120" yWindow="-120" windowWidth="29040" windowHeight="15840"/>
  </bookViews>
  <sheets>
    <sheet name="Príjmy" sheetId="1" r:id="rId1"/>
    <sheet name="Výdavky" sheetId="2" r:id="rId2"/>
  </sheets>
  <definedNames>
    <definedName name="_xlnm.Print_Area" localSheetId="0">Príjmy!$A$1:$I$52</definedName>
  </definedNames>
  <calcPr calcId="181029" iterateDelta="1E-4"/>
</workbook>
</file>

<file path=xl/calcChain.xml><?xml version="1.0" encoding="utf-8"?>
<calcChain xmlns="http://schemas.openxmlformats.org/spreadsheetml/2006/main">
  <c r="H119" i="2" l="1"/>
  <c r="G119" i="2"/>
  <c r="F119" i="2"/>
  <c r="G111" i="2"/>
  <c r="H103" i="2"/>
  <c r="H111" i="2" s="1"/>
  <c r="G103" i="2"/>
  <c r="F103" i="2"/>
  <c r="F111" i="2" s="1"/>
  <c r="H98" i="2"/>
  <c r="H121" i="2" s="1"/>
  <c r="H127" i="2" s="1"/>
  <c r="G98" i="2"/>
  <c r="G121" i="2" s="1"/>
  <c r="G127" i="2" s="1"/>
  <c r="F90" i="2"/>
  <c r="F83" i="2"/>
  <c r="F77" i="2"/>
  <c r="F73" i="2"/>
  <c r="F63" i="2"/>
  <c r="F52" i="2"/>
  <c r="F42" i="2"/>
  <c r="F37" i="2"/>
  <c r="F31" i="2"/>
  <c r="F27" i="2"/>
  <c r="F24" i="2"/>
  <c r="F22" i="2"/>
  <c r="F19" i="2"/>
  <c r="F14" i="2"/>
  <c r="F4" i="2"/>
  <c r="F98" i="2" s="1"/>
  <c r="F121" i="2" s="1"/>
  <c r="F127" i="2" s="1"/>
  <c r="H50" i="1"/>
  <c r="G50" i="1"/>
  <c r="F50" i="1"/>
  <c r="H44" i="1"/>
  <c r="G44" i="1"/>
  <c r="G51" i="1" s="1"/>
  <c r="G126" i="2" s="1"/>
  <c r="G128" i="2" s="1"/>
  <c r="F44" i="1"/>
  <c r="H37" i="1"/>
  <c r="H51" i="1" s="1"/>
  <c r="H126" i="2" s="1"/>
  <c r="G37" i="1"/>
  <c r="F26" i="1"/>
  <c r="F21" i="1"/>
  <c r="F15" i="1"/>
  <c r="F12" i="1"/>
  <c r="F37" i="1" s="1"/>
  <c r="F51" i="1" s="1"/>
  <c r="F126" i="2" s="1"/>
  <c r="F128" i="2" s="1"/>
  <c r="F5" i="1"/>
  <c r="H128" i="2" l="1"/>
</calcChain>
</file>

<file path=xl/sharedStrings.xml><?xml version="1.0" encoding="utf-8"?>
<sst xmlns="http://schemas.openxmlformats.org/spreadsheetml/2006/main" count="343" uniqueCount="169">
  <si>
    <t>Návrh  -  Rozpočet obce Veľké Blahovo na rok 2019-2021</t>
  </si>
  <si>
    <t>I - BEŽNÉ PRÍJMY</t>
  </si>
  <si>
    <t>Por. číslo</t>
  </si>
  <si>
    <t>Zdroj</t>
  </si>
  <si>
    <t>položka-podpoložka</t>
  </si>
  <si>
    <t>Druh príjmov</t>
  </si>
  <si>
    <t>Návrh rozpočtu na rok 2019</t>
  </si>
  <si>
    <t>Návrh rozpočtu na rok 2020</t>
  </si>
  <si>
    <t>Návrh rozpočtu na rok 2021</t>
  </si>
  <si>
    <t>v „€“</t>
  </si>
  <si>
    <t>1.</t>
  </si>
  <si>
    <t>Dane spolu :</t>
  </si>
  <si>
    <t>Podielové dane zo štátneho rozpočtu</t>
  </si>
  <si>
    <t>daň z pozemkov FO + PO</t>
  </si>
  <si>
    <t>daň zo stavieb FO + PO</t>
  </si>
  <si>
    <t>Nedoplatky dane z predch.rokov</t>
  </si>
  <si>
    <t>Daň za psa</t>
  </si>
  <si>
    <t>Daň za nevýherné hracie automaty</t>
  </si>
  <si>
    <t>2.</t>
  </si>
  <si>
    <t>Odstraňovanie kom. odpadu</t>
  </si>
  <si>
    <t>Nedoplatky dane za odpad z min.rokov</t>
  </si>
  <si>
    <t>3.</t>
  </si>
  <si>
    <t>Nájomné :</t>
  </si>
  <si>
    <t>Z prenajatých pozemkov PD</t>
  </si>
  <si>
    <t>Prenájom hrobových miest</t>
  </si>
  <si>
    <t>Prenájom nebytových priestorov</t>
  </si>
  <si>
    <t>Z prenajatých bytov</t>
  </si>
  <si>
    <t>Príjem z fondu opráv</t>
  </si>
  <si>
    <t>4.</t>
  </si>
  <si>
    <t>Poplatky</t>
  </si>
  <si>
    <t>správne poplatky/osvedčenia,potvrdenia.../</t>
  </si>
  <si>
    <t>ostatné poplatky -rozhlas,smetné nádoby</t>
  </si>
  <si>
    <t>poplatok rodičov za MŠ a ŠKD a stravné</t>
  </si>
  <si>
    <t>5.</t>
  </si>
  <si>
    <t>Úroky</t>
  </si>
  <si>
    <t>6.</t>
  </si>
  <si>
    <t>Bežné transféry vrámci ver.správy zo ŠR</t>
  </si>
  <si>
    <t>7.</t>
  </si>
  <si>
    <t>Dotácia na ZŠ</t>
  </si>
  <si>
    <t>Dotácia pre ZŠ -vzdelávacie poukazy</t>
  </si>
  <si>
    <t>Matrika</t>
  </si>
  <si>
    <t>Dotácia na CO</t>
  </si>
  <si>
    <t>Dotácia na cestnú dopravu</t>
  </si>
  <si>
    <t>Dotácia na životné prostredie</t>
  </si>
  <si>
    <t>REGOB</t>
  </si>
  <si>
    <t>Dotácia na stravné pre deti v hmot.núdzi</t>
  </si>
  <si>
    <t>Dotácia na školské potreby pre deti v HN</t>
  </si>
  <si>
    <t>11T1</t>
  </si>
  <si>
    <t>Dotácia na VPP</t>
  </si>
  <si>
    <t>BEŽNÉ PRÍJMY SPOLU :</t>
  </si>
  <si>
    <t>II. Príjmy kapitálového rozpočtu</t>
  </si>
  <si>
    <t>Predaj stavebných pozemkov</t>
  </si>
  <si>
    <t>Kapitálové príjmy spolu</t>
  </si>
  <si>
    <t>III. Príjmové finančné operácie</t>
  </si>
  <si>
    <t>Zostatok finančných prostriedkov</t>
  </si>
  <si>
    <t>FINANČNÉ OPERÁCIE SPOLU</t>
  </si>
  <si>
    <t>Príjmy celkom</t>
  </si>
  <si>
    <t>I. Bežné výdavky</t>
  </si>
  <si>
    <t>Druh výdavkov</t>
  </si>
  <si>
    <t>1</t>
  </si>
  <si>
    <t>41</t>
  </si>
  <si>
    <t>01111</t>
  </si>
  <si>
    <t>Správa</t>
  </si>
  <si>
    <t>610-611</t>
  </si>
  <si>
    <t>Mzdy, platy ostatné osobné vyrovnania</t>
  </si>
  <si>
    <t>620</t>
  </si>
  <si>
    <t>Poistné a príspevok do poisťovní</t>
  </si>
  <si>
    <t>631</t>
  </si>
  <si>
    <t>Cestovné náhrady</t>
  </si>
  <si>
    <t>632</t>
  </si>
  <si>
    <t>Energie, voda a komunikácie</t>
  </si>
  <si>
    <t>633</t>
  </si>
  <si>
    <t>Materiál</t>
  </si>
  <si>
    <t>634</t>
  </si>
  <si>
    <t>Palivo, mazivo, oleje</t>
  </si>
  <si>
    <t>635</t>
  </si>
  <si>
    <t>Údržba</t>
  </si>
  <si>
    <t>637</t>
  </si>
  <si>
    <t>Služby</t>
  </si>
  <si>
    <t>2</t>
  </si>
  <si>
    <t>111</t>
  </si>
  <si>
    <t>0133</t>
  </si>
  <si>
    <t>610-620</t>
  </si>
  <si>
    <t>Mzdy, dohody matrika</t>
  </si>
  <si>
    <t>3</t>
  </si>
  <si>
    <t>0170</t>
  </si>
  <si>
    <t>Úroky z úverov</t>
  </si>
  <si>
    <t>651</t>
  </si>
  <si>
    <t>Splácanie úrokov z bankových úverov</t>
  </si>
  <si>
    <t>4</t>
  </si>
  <si>
    <t>0320</t>
  </si>
  <si>
    <t>Požiarna ochrana</t>
  </si>
  <si>
    <t>5</t>
  </si>
  <si>
    <t>0451</t>
  </si>
  <si>
    <t>Miestne komunikácie</t>
  </si>
  <si>
    <t>Rutinná a štandardná údržba</t>
  </si>
  <si>
    <t>6</t>
  </si>
  <si>
    <t>0510</t>
  </si>
  <si>
    <t>Nakladanie s odpadmi</t>
  </si>
  <si>
    <t>Materiál – odpadová nád.</t>
  </si>
  <si>
    <t>Služby- odvoz a uloženie odp.</t>
  </si>
  <si>
    <t>7</t>
  </si>
  <si>
    <t>11T1-41</t>
  </si>
  <si>
    <t>0620</t>
  </si>
  <si>
    <t>Aktivačná činnosť</t>
  </si>
  <si>
    <t>Mzdy a odvody VPP prac.</t>
  </si>
  <si>
    <t>8</t>
  </si>
  <si>
    <t>0640</t>
  </si>
  <si>
    <t>Verejné osvetlenie</t>
  </si>
  <si>
    <t>9</t>
  </si>
  <si>
    <t>0610</t>
  </si>
  <si>
    <t>Nájomné byty</t>
  </si>
  <si>
    <t>Režijné náklady 322</t>
  </si>
  <si>
    <t>Režijné náklady 468</t>
  </si>
  <si>
    <t>Režijné náklady 469</t>
  </si>
  <si>
    <t>Režijné náklady 472</t>
  </si>
  <si>
    <t>Režijné náklady 487</t>
  </si>
  <si>
    <t>Režijné náklady 488</t>
  </si>
  <si>
    <t>Poistenie majetku</t>
  </si>
  <si>
    <t>10</t>
  </si>
  <si>
    <t>0810</t>
  </si>
  <si>
    <t>Šport</t>
  </si>
  <si>
    <t>Mzdy a odvody</t>
  </si>
  <si>
    <t>Údržba športového ihriska</t>
  </si>
  <si>
    <t>642</t>
  </si>
  <si>
    <t>Príspevok Amater.sportovcom</t>
  </si>
  <si>
    <t>Príspevok pre NAFC</t>
  </si>
  <si>
    <t>Príspevok pre ŠK STRONGMAN CLUB DS</t>
  </si>
  <si>
    <t>Príspevok pre Stolný tenis</t>
  </si>
  <si>
    <t>Príspevok NAVAD</t>
  </si>
  <si>
    <t>11</t>
  </si>
  <si>
    <t>0820</t>
  </si>
  <si>
    <t>Kultúra</t>
  </si>
  <si>
    <t>Deň detí , Mikuláš pre deti</t>
  </si>
  <si>
    <t>Deň obce</t>
  </si>
  <si>
    <t>Príspevok CSEMADOK-Csillagfürt</t>
  </si>
  <si>
    <t>Príspevok Cirkev</t>
  </si>
  <si>
    <t>12</t>
  </si>
  <si>
    <t>0840</t>
  </si>
  <si>
    <t>Cintorín</t>
  </si>
  <si>
    <t>13</t>
  </si>
  <si>
    <t>09111- 09601</t>
  </si>
  <si>
    <t>MŠ+ŠJ</t>
  </si>
  <si>
    <t>14</t>
  </si>
  <si>
    <t>41-111</t>
  </si>
  <si>
    <t>0912</t>
  </si>
  <si>
    <t>ZŠ</t>
  </si>
  <si>
    <t>15</t>
  </si>
  <si>
    <t>1020</t>
  </si>
  <si>
    <t>Sociálna starostlivosť</t>
  </si>
  <si>
    <t>Príspevok k stravovaniu dôch.</t>
  </si>
  <si>
    <t>Jednorázové dávky dôch.</t>
  </si>
  <si>
    <t>BEŽNÉ VÝDAVKY SPOLU</t>
  </si>
  <si>
    <t>II. Výdavky kapitálového rozpočtu</t>
  </si>
  <si>
    <t>0110</t>
  </si>
  <si>
    <t>717001</t>
  </si>
  <si>
    <t>Rozvoj obce</t>
  </si>
  <si>
    <t>717002</t>
  </si>
  <si>
    <t>VÝDAVKY KAPITÁL. ROZP. SPOLU</t>
  </si>
  <si>
    <t>III. Výdavkové finančné operácie</t>
  </si>
  <si>
    <t>821</t>
  </si>
  <si>
    <t>Splácanie istiny z bankových úverov</t>
  </si>
  <si>
    <t>Výdavky celkom</t>
  </si>
  <si>
    <t>REKAPITULÁCIA PRÍJMOV A VÝDAVKOV</t>
  </si>
  <si>
    <t>Finančné prostriedky</t>
  </si>
  <si>
    <t>Príjmy spolu</t>
  </si>
  <si>
    <t>Výdavky spolu</t>
  </si>
  <si>
    <t>Rozdiel</t>
  </si>
  <si>
    <t>Návrh rozpočtu obce Veľké Blahovo  2019-2021  -   vyvesené dňa 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</si>
</sst>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2" xfId="0" applyNumberFormat="1" applyFont="1" applyBorder="1"/>
    <xf numFmtId="3" fontId="15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3" fontId="14" fillId="9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3" fontId="15" fillId="0" borderId="2" xfId="0" applyNumberFormat="1" applyFont="1" applyFill="1" applyBorder="1"/>
    <xf numFmtId="0" fontId="15" fillId="0" borderId="0" xfId="0" applyFont="1" applyFill="1"/>
    <xf numFmtId="0" fontId="14" fillId="9" borderId="2" xfId="0" applyFont="1" applyFill="1" applyBorder="1"/>
    <xf numFmtId="3" fontId="14" fillId="9" borderId="2" xfId="0" applyNumberFormat="1" applyFont="1" applyFill="1" applyBorder="1"/>
    <xf numFmtId="0" fontId="0" fillId="0" borderId="3" xfId="0" applyBorder="1"/>
    <xf numFmtId="3" fontId="16" fillId="10" borderId="2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5" fillId="0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0" fillId="0" borderId="0" xfId="0" applyFill="1" applyBorder="1"/>
    <xf numFmtId="49" fontId="14" fillId="0" borderId="2" xfId="0" applyNumberFormat="1" applyFont="1" applyBorder="1"/>
    <xf numFmtId="0" fontId="14" fillId="0" borderId="2" xfId="0" applyFont="1" applyBorder="1"/>
    <xf numFmtId="3" fontId="14" fillId="0" borderId="2" xfId="0" applyNumberFormat="1" applyFont="1" applyBorder="1"/>
    <xf numFmtId="49" fontId="15" fillId="0" borderId="2" xfId="0" applyNumberFormat="1" applyFont="1" applyBorder="1"/>
    <xf numFmtId="3" fontId="17" fillId="11" borderId="2" xfId="0" applyNumberFormat="1" applyFont="1" applyFill="1" applyBorder="1"/>
    <xf numFmtId="0" fontId="18" fillId="0" borderId="4" xfId="0" applyFont="1" applyBorder="1" applyAlignment="1">
      <alignment horizontal="center"/>
    </xf>
    <xf numFmtId="3" fontId="17" fillId="0" borderId="2" xfId="0" applyNumberFormat="1" applyFont="1" applyBorder="1"/>
    <xf numFmtId="3" fontId="14" fillId="0" borderId="2" xfId="0" applyNumberFormat="1" applyFont="1" applyFill="1" applyBorder="1"/>
    <xf numFmtId="0" fontId="15" fillId="0" borderId="2" xfId="0" applyFont="1" applyBorder="1" applyAlignment="1">
      <alignment wrapText="1"/>
    </xf>
    <xf numFmtId="3" fontId="15" fillId="11" borderId="2" xfId="0" applyNumberFormat="1" applyFont="1" applyFill="1" applyBorder="1"/>
    <xf numFmtId="3" fontId="17" fillId="0" borderId="2" xfId="0" applyNumberFormat="1" applyFont="1" applyFill="1" applyBorder="1"/>
    <xf numFmtId="0" fontId="18" fillId="0" borderId="0" xfId="0" applyFont="1" applyAlignment="1">
      <alignment horizontal="center"/>
    </xf>
    <xf numFmtId="3" fontId="14" fillId="11" borderId="2" xfId="0" applyNumberFormat="1" applyFont="1" applyFill="1" applyBorder="1"/>
    <xf numFmtId="3" fontId="14" fillId="0" borderId="5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wrapText="1"/>
    </xf>
    <xf numFmtId="0" fontId="14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0" fontId="18" fillId="0" borderId="0" xfId="0" applyFont="1"/>
    <xf numFmtId="49" fontId="15" fillId="0" borderId="7" xfId="0" applyNumberFormat="1" applyFont="1" applyBorder="1"/>
    <xf numFmtId="0" fontId="15" fillId="0" borderId="7" xfId="0" applyFont="1" applyBorder="1"/>
    <xf numFmtId="3" fontId="15" fillId="0" borderId="7" xfId="0" applyNumberFormat="1" applyFont="1" applyBorder="1"/>
    <xf numFmtId="3" fontId="15" fillId="0" borderId="8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49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wrapText="1"/>
    </xf>
    <xf numFmtId="3" fontId="14" fillId="0" borderId="2" xfId="0" applyNumberFormat="1" applyFont="1" applyBorder="1" applyAlignment="1">
      <alignment horizontal="right"/>
    </xf>
    <xf numFmtId="3" fontId="14" fillId="9" borderId="2" xfId="0" applyNumberFormat="1" applyFont="1" applyFill="1" applyBorder="1" applyAlignment="1">
      <alignment horizontal="right"/>
    </xf>
    <xf numFmtId="49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5" fillId="12" borderId="2" xfId="0" applyFont="1" applyFill="1" applyBorder="1"/>
    <xf numFmtId="0" fontId="14" fillId="12" borderId="2" xfId="0" applyFont="1" applyFill="1" applyBorder="1"/>
    <xf numFmtId="3" fontId="14" fillId="12" borderId="2" xfId="0" applyNumberFormat="1" applyFont="1" applyFill="1" applyBorder="1"/>
    <xf numFmtId="0" fontId="19" fillId="0" borderId="0" xfId="0" applyFont="1" applyAlignment="1"/>
    <xf numFmtId="0" fontId="0" fillId="0" borderId="0" xfId="0" applyAlignment="1"/>
    <xf numFmtId="0" fontId="0" fillId="0" borderId="4" xfId="0" applyFill="1" applyBorder="1"/>
    <xf numFmtId="0" fontId="14" fillId="0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14" fillId="9" borderId="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 (user)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sqref="A1:E1"/>
    </sheetView>
  </sheetViews>
  <sheetFormatPr defaultRowHeight="15.75" x14ac:dyDescent="0.25"/>
  <cols>
    <col min="1" max="3" width="8.85546875" style="2" customWidth="1"/>
    <col min="4" max="4" width="12.7109375" style="2" customWidth="1"/>
    <col min="5" max="5" width="46.140625" style="2" customWidth="1"/>
    <col min="6" max="8" width="16.7109375" style="1" customWidth="1"/>
    <col min="9" max="9" width="9.7109375" style="2" customWidth="1"/>
    <col min="10" max="1024" width="9.140625" customWidth="1"/>
  </cols>
  <sheetData>
    <row r="1" spans="1:9" ht="30" customHeight="1" x14ac:dyDescent="0.25">
      <c r="A1" s="25" t="s">
        <v>0</v>
      </c>
      <c r="B1" s="25"/>
      <c r="C1" s="25"/>
      <c r="D1" s="25"/>
      <c r="E1" s="25"/>
    </row>
    <row r="2" spans="1:9" ht="21" customHeight="1" x14ac:dyDescent="0.25">
      <c r="A2" s="3" t="s">
        <v>1</v>
      </c>
      <c r="B2" s="3"/>
      <c r="C2" s="3"/>
      <c r="D2" s="3"/>
      <c r="E2" s="4"/>
    </row>
    <row r="3" spans="1:9" ht="45" customHeight="1" x14ac:dyDescent="0.25">
      <c r="A3" s="26" t="s">
        <v>2</v>
      </c>
      <c r="B3" s="26" t="s">
        <v>3</v>
      </c>
      <c r="C3" s="27"/>
      <c r="D3" s="26" t="s">
        <v>4</v>
      </c>
      <c r="E3" s="26" t="s">
        <v>5</v>
      </c>
      <c r="F3" s="6" t="s">
        <v>6</v>
      </c>
      <c r="G3" s="6" t="s">
        <v>7</v>
      </c>
      <c r="H3" s="6" t="s">
        <v>8</v>
      </c>
      <c r="I3" s="7"/>
    </row>
    <row r="4" spans="1:9" x14ac:dyDescent="0.25">
      <c r="A4" s="26"/>
      <c r="B4" s="26"/>
      <c r="C4" s="27"/>
      <c r="D4" s="26"/>
      <c r="E4" s="26"/>
      <c r="F4" s="6" t="s">
        <v>9</v>
      </c>
      <c r="G4" s="6" t="s">
        <v>9</v>
      </c>
      <c r="H4" s="6" t="s">
        <v>9</v>
      </c>
    </row>
    <row r="5" spans="1:9" x14ac:dyDescent="0.25">
      <c r="A5" s="28" t="s">
        <v>10</v>
      </c>
      <c r="B5" s="8"/>
      <c r="C5" s="8"/>
      <c r="D5" s="8"/>
      <c r="E5" s="9" t="s">
        <v>11</v>
      </c>
      <c r="F5" s="10">
        <f>SUM(F6:F11)</f>
        <v>501800</v>
      </c>
      <c r="G5" s="10">
        <v>501800</v>
      </c>
      <c r="H5" s="10">
        <v>501800</v>
      </c>
    </row>
    <row r="6" spans="1:9" x14ac:dyDescent="0.25">
      <c r="A6" s="28"/>
      <c r="B6" s="8">
        <v>41</v>
      </c>
      <c r="C6" s="8"/>
      <c r="D6" s="8">
        <v>111003</v>
      </c>
      <c r="E6" s="11" t="s">
        <v>12</v>
      </c>
      <c r="F6" s="12">
        <v>411000</v>
      </c>
      <c r="G6" s="13"/>
      <c r="H6" s="13"/>
    </row>
    <row r="7" spans="1:9" x14ac:dyDescent="0.25">
      <c r="A7" s="28"/>
      <c r="B7" s="8">
        <v>41</v>
      </c>
      <c r="C7" s="8"/>
      <c r="D7" s="8">
        <v>121001</v>
      </c>
      <c r="E7" s="11" t="s">
        <v>13</v>
      </c>
      <c r="F7" s="12">
        <v>55100</v>
      </c>
      <c r="G7" s="13"/>
      <c r="H7" s="13"/>
    </row>
    <row r="8" spans="1:9" x14ac:dyDescent="0.25">
      <c r="A8" s="28"/>
      <c r="B8" s="8">
        <v>41</v>
      </c>
      <c r="C8" s="8"/>
      <c r="D8" s="8">
        <v>121002</v>
      </c>
      <c r="E8" s="11" t="s">
        <v>14</v>
      </c>
      <c r="F8" s="12">
        <v>29200</v>
      </c>
      <c r="G8" s="13"/>
      <c r="H8" s="13"/>
    </row>
    <row r="9" spans="1:9" x14ac:dyDescent="0.25">
      <c r="A9" s="28"/>
      <c r="B9" s="8">
        <v>41</v>
      </c>
      <c r="C9" s="8"/>
      <c r="D9" s="8">
        <v>121</v>
      </c>
      <c r="E9" s="11" t="s">
        <v>15</v>
      </c>
      <c r="F9" s="14">
        <v>4500</v>
      </c>
      <c r="G9" s="13"/>
      <c r="H9" s="13"/>
    </row>
    <row r="10" spans="1:9" x14ac:dyDescent="0.25">
      <c r="A10" s="8"/>
      <c r="B10" s="8">
        <v>41</v>
      </c>
      <c r="C10" s="8"/>
      <c r="D10" s="8">
        <v>133001</v>
      </c>
      <c r="E10" s="11" t="s">
        <v>16</v>
      </c>
      <c r="F10" s="12">
        <v>1300</v>
      </c>
      <c r="G10" s="13"/>
      <c r="H10" s="13"/>
    </row>
    <row r="11" spans="1:9" x14ac:dyDescent="0.25">
      <c r="A11" s="8"/>
      <c r="B11" s="8">
        <v>41</v>
      </c>
      <c r="C11" s="8"/>
      <c r="D11" s="8">
        <v>133003</v>
      </c>
      <c r="E11" s="11" t="s">
        <v>17</v>
      </c>
      <c r="F11" s="14">
        <v>700</v>
      </c>
      <c r="G11" s="13"/>
      <c r="H11" s="13"/>
    </row>
    <row r="12" spans="1:9" x14ac:dyDescent="0.25">
      <c r="A12" s="8" t="s">
        <v>18</v>
      </c>
      <c r="B12" s="8">
        <v>41</v>
      </c>
      <c r="C12" s="8"/>
      <c r="D12" s="8"/>
      <c r="E12" s="9" t="s">
        <v>19</v>
      </c>
      <c r="F12" s="10">
        <f>SUM(F13:F14)</f>
        <v>37500</v>
      </c>
      <c r="G12" s="10">
        <v>37500</v>
      </c>
      <c r="H12" s="10">
        <v>37500</v>
      </c>
    </row>
    <row r="13" spans="1:9" x14ac:dyDescent="0.25">
      <c r="A13" s="8"/>
      <c r="B13" s="8"/>
      <c r="C13" s="8"/>
      <c r="D13" s="8">
        <v>133013</v>
      </c>
      <c r="E13" s="11" t="s">
        <v>19</v>
      </c>
      <c r="F13" s="12">
        <v>23000</v>
      </c>
      <c r="G13" s="13"/>
      <c r="H13" s="13"/>
    </row>
    <row r="14" spans="1:9" ht="15.75" customHeight="1" x14ac:dyDescent="0.25">
      <c r="A14" s="8"/>
      <c r="B14" s="8">
        <v>41</v>
      </c>
      <c r="C14" s="8"/>
      <c r="D14" s="8">
        <v>133013</v>
      </c>
      <c r="E14" s="11" t="s">
        <v>20</v>
      </c>
      <c r="F14" s="14">
        <v>14500</v>
      </c>
      <c r="G14" s="13"/>
      <c r="H14" s="13"/>
    </row>
    <row r="15" spans="1:9" x14ac:dyDescent="0.25">
      <c r="A15" s="8" t="s">
        <v>21</v>
      </c>
      <c r="B15" s="8"/>
      <c r="C15" s="8"/>
      <c r="D15" s="8"/>
      <c r="E15" s="9" t="s">
        <v>22</v>
      </c>
      <c r="F15" s="10">
        <f>SUM(F16:F20)</f>
        <v>239500</v>
      </c>
      <c r="G15" s="10">
        <v>239500</v>
      </c>
      <c r="H15" s="10">
        <v>239500</v>
      </c>
    </row>
    <row r="16" spans="1:9" x14ac:dyDescent="0.25">
      <c r="A16" s="8"/>
      <c r="B16" s="8">
        <v>41</v>
      </c>
      <c r="C16" s="8"/>
      <c r="D16" s="8">
        <v>2120021</v>
      </c>
      <c r="E16" s="15" t="s">
        <v>23</v>
      </c>
      <c r="F16" s="12">
        <v>10000</v>
      </c>
      <c r="G16" s="13"/>
      <c r="H16" s="13"/>
    </row>
    <row r="17" spans="1:8" ht="15.75" customHeight="1" x14ac:dyDescent="0.25">
      <c r="A17" s="8"/>
      <c r="B17" s="8">
        <v>41</v>
      </c>
      <c r="C17" s="8"/>
      <c r="D17" s="8">
        <v>2120022</v>
      </c>
      <c r="E17" s="15" t="s">
        <v>24</v>
      </c>
      <c r="F17" s="12">
        <v>1000</v>
      </c>
      <c r="G17" s="13"/>
      <c r="H17" s="13"/>
    </row>
    <row r="18" spans="1:8" ht="15.75" customHeight="1" x14ac:dyDescent="0.25">
      <c r="A18" s="8"/>
      <c r="B18" s="8">
        <v>41</v>
      </c>
      <c r="C18" s="8"/>
      <c r="D18" s="8">
        <v>212003</v>
      </c>
      <c r="E18" s="15" t="s">
        <v>25</v>
      </c>
      <c r="F18" s="12">
        <v>1500</v>
      </c>
      <c r="G18" s="13"/>
      <c r="H18" s="13"/>
    </row>
    <row r="19" spans="1:8" ht="15.75" customHeight="1" x14ac:dyDescent="0.25">
      <c r="A19" s="8"/>
      <c r="B19" s="8">
        <v>41</v>
      </c>
      <c r="C19" s="8"/>
      <c r="D19" s="8">
        <v>2120034</v>
      </c>
      <c r="E19" s="15" t="s">
        <v>26</v>
      </c>
      <c r="F19" s="12">
        <v>213000</v>
      </c>
      <c r="G19" s="13"/>
      <c r="H19" s="13"/>
    </row>
    <row r="20" spans="1:8" ht="15.75" customHeight="1" x14ac:dyDescent="0.25">
      <c r="A20" s="8"/>
      <c r="B20" s="8">
        <v>41</v>
      </c>
      <c r="C20" s="8"/>
      <c r="D20" s="8">
        <v>2120035</v>
      </c>
      <c r="E20" s="15" t="s">
        <v>27</v>
      </c>
      <c r="F20" s="12">
        <v>14000</v>
      </c>
      <c r="G20" s="13"/>
      <c r="H20" s="13"/>
    </row>
    <row r="21" spans="1:8" x14ac:dyDescent="0.25">
      <c r="A21" s="28" t="s">
        <v>28</v>
      </c>
      <c r="B21" s="8"/>
      <c r="C21" s="8"/>
      <c r="D21" s="8"/>
      <c r="E21" s="9" t="s">
        <v>29</v>
      </c>
      <c r="F21" s="10">
        <f>SUM(F22:F24)</f>
        <v>20000</v>
      </c>
      <c r="G21" s="10">
        <v>20000</v>
      </c>
      <c r="H21" s="10">
        <v>20000</v>
      </c>
    </row>
    <row r="22" spans="1:8" ht="15.75" customHeight="1" x14ac:dyDescent="0.25">
      <c r="A22" s="28"/>
      <c r="B22" s="8">
        <v>41</v>
      </c>
      <c r="C22" s="8"/>
      <c r="D22" s="8">
        <v>221004</v>
      </c>
      <c r="E22" s="15" t="s">
        <v>30</v>
      </c>
      <c r="F22" s="12">
        <v>7000</v>
      </c>
      <c r="G22" s="13"/>
      <c r="H22" s="13"/>
    </row>
    <row r="23" spans="1:8" ht="15.75" customHeight="1" x14ac:dyDescent="0.25">
      <c r="A23" s="28"/>
      <c r="B23" s="8">
        <v>41</v>
      </c>
      <c r="C23" s="8"/>
      <c r="D23" s="8">
        <v>223001</v>
      </c>
      <c r="E23" s="15" t="s">
        <v>31</v>
      </c>
      <c r="F23" s="12">
        <v>3000</v>
      </c>
      <c r="G23" s="13"/>
      <c r="H23" s="13"/>
    </row>
    <row r="24" spans="1:8" x14ac:dyDescent="0.25">
      <c r="A24" s="28"/>
      <c r="B24" s="8">
        <v>41</v>
      </c>
      <c r="C24" s="8"/>
      <c r="D24" s="8">
        <v>223002</v>
      </c>
      <c r="E24" s="15" t="s">
        <v>32</v>
      </c>
      <c r="F24" s="12">
        <v>10000</v>
      </c>
      <c r="G24" s="13"/>
      <c r="H24" s="13"/>
    </row>
    <row r="25" spans="1:8" x14ac:dyDescent="0.25">
      <c r="A25" s="8" t="s">
        <v>33</v>
      </c>
      <c r="B25" s="8">
        <v>41</v>
      </c>
      <c r="C25" s="8"/>
      <c r="D25" s="8">
        <v>243</v>
      </c>
      <c r="E25" s="9" t="s">
        <v>34</v>
      </c>
      <c r="F25" s="10">
        <v>200</v>
      </c>
      <c r="G25" s="10">
        <v>200</v>
      </c>
      <c r="H25" s="10">
        <v>200</v>
      </c>
    </row>
    <row r="26" spans="1:8" x14ac:dyDescent="0.25">
      <c r="A26" s="8" t="s">
        <v>35</v>
      </c>
      <c r="B26" s="8"/>
      <c r="C26" s="8"/>
      <c r="D26" s="8"/>
      <c r="E26" s="9" t="s">
        <v>36</v>
      </c>
      <c r="F26" s="10">
        <f>SUM(F27:F36)</f>
        <v>111772</v>
      </c>
      <c r="G26" s="10">
        <v>111772</v>
      </c>
      <c r="H26" s="10">
        <v>111772</v>
      </c>
    </row>
    <row r="27" spans="1:8" x14ac:dyDescent="0.25">
      <c r="A27" s="28" t="s">
        <v>37</v>
      </c>
      <c r="B27" s="8">
        <v>111</v>
      </c>
      <c r="C27" s="8"/>
      <c r="D27" s="8">
        <v>312001</v>
      </c>
      <c r="E27" s="11" t="s">
        <v>38</v>
      </c>
      <c r="F27" s="12">
        <v>62000</v>
      </c>
      <c r="G27" s="13"/>
      <c r="H27" s="13"/>
    </row>
    <row r="28" spans="1:8" x14ac:dyDescent="0.25">
      <c r="A28" s="28"/>
      <c r="B28" s="8">
        <v>111</v>
      </c>
      <c r="C28" s="8"/>
      <c r="D28" s="8">
        <v>312001</v>
      </c>
      <c r="E28" s="11" t="s">
        <v>39</v>
      </c>
      <c r="F28" s="12">
        <v>422</v>
      </c>
      <c r="G28" s="13"/>
      <c r="H28" s="13"/>
    </row>
    <row r="29" spans="1:8" x14ac:dyDescent="0.25">
      <c r="A29" s="28"/>
      <c r="B29" s="8">
        <v>111</v>
      </c>
      <c r="C29" s="8"/>
      <c r="D29" s="8">
        <v>312001</v>
      </c>
      <c r="E29" s="11" t="s">
        <v>40</v>
      </c>
      <c r="F29" s="12">
        <v>4500</v>
      </c>
      <c r="G29" s="13"/>
      <c r="H29" s="13"/>
    </row>
    <row r="30" spans="1:8" x14ac:dyDescent="0.25">
      <c r="A30" s="28"/>
      <c r="B30" s="8">
        <v>111</v>
      </c>
      <c r="C30" s="8"/>
      <c r="D30" s="8">
        <v>312001</v>
      </c>
      <c r="E30" s="11" t="s">
        <v>41</v>
      </c>
      <c r="F30" s="12">
        <v>100</v>
      </c>
      <c r="G30" s="13"/>
      <c r="H30" s="13"/>
    </row>
    <row r="31" spans="1:8" x14ac:dyDescent="0.25">
      <c r="A31" s="28"/>
      <c r="B31" s="8">
        <v>111</v>
      </c>
      <c r="C31" s="8"/>
      <c r="D31" s="8">
        <v>312001</v>
      </c>
      <c r="E31" s="11" t="s">
        <v>42</v>
      </c>
      <c r="F31" s="12">
        <v>100</v>
      </c>
      <c r="G31" s="13"/>
      <c r="H31" s="13"/>
    </row>
    <row r="32" spans="1:8" x14ac:dyDescent="0.25">
      <c r="A32" s="28"/>
      <c r="B32" s="8">
        <v>111</v>
      </c>
      <c r="C32" s="8"/>
      <c r="D32" s="8">
        <v>312001</v>
      </c>
      <c r="E32" s="11" t="s">
        <v>43</v>
      </c>
      <c r="F32" s="12">
        <v>200</v>
      </c>
      <c r="G32" s="13"/>
      <c r="H32" s="13"/>
    </row>
    <row r="33" spans="1:9" x14ac:dyDescent="0.25">
      <c r="A33" s="28"/>
      <c r="B33" s="8">
        <v>111</v>
      </c>
      <c r="C33" s="8"/>
      <c r="D33" s="8">
        <v>312001</v>
      </c>
      <c r="E33" s="11" t="s">
        <v>44</v>
      </c>
      <c r="F33" s="12">
        <v>600</v>
      </c>
      <c r="G33" s="13"/>
      <c r="H33" s="13"/>
    </row>
    <row r="34" spans="1:9" x14ac:dyDescent="0.25">
      <c r="A34" s="28"/>
      <c r="B34" s="8">
        <v>111</v>
      </c>
      <c r="C34" s="8"/>
      <c r="D34" s="8">
        <v>312001</v>
      </c>
      <c r="E34" s="11" t="s">
        <v>45</v>
      </c>
      <c r="F34" s="12">
        <v>4000</v>
      </c>
      <c r="G34" s="13"/>
      <c r="H34" s="13"/>
    </row>
    <row r="35" spans="1:9" x14ac:dyDescent="0.25">
      <c r="A35" s="28"/>
      <c r="B35" s="8">
        <v>111</v>
      </c>
      <c r="C35" s="8"/>
      <c r="D35" s="8">
        <v>312001</v>
      </c>
      <c r="E35" s="11" t="s">
        <v>46</v>
      </c>
      <c r="F35" s="12">
        <v>850</v>
      </c>
      <c r="G35" s="13"/>
      <c r="H35" s="13"/>
    </row>
    <row r="36" spans="1:9" x14ac:dyDescent="0.25">
      <c r="A36" s="28"/>
      <c r="B36" s="8" t="s">
        <v>47</v>
      </c>
      <c r="C36" s="8"/>
      <c r="D36" s="8">
        <v>312002</v>
      </c>
      <c r="E36" s="11" t="s">
        <v>48</v>
      </c>
      <c r="F36" s="12">
        <v>39000</v>
      </c>
      <c r="G36" s="13"/>
      <c r="H36" s="13"/>
    </row>
    <row r="37" spans="1:9" x14ac:dyDescent="0.25">
      <c r="A37" s="29" t="s">
        <v>49</v>
      </c>
      <c r="B37" s="29"/>
      <c r="C37" s="29"/>
      <c r="D37" s="29"/>
      <c r="E37" s="29"/>
      <c r="F37" s="16">
        <f>F5+F12+F15+F21+F25+F26</f>
        <v>910772</v>
      </c>
      <c r="G37" s="16">
        <f>G5+G12+G15+G21+G25+G26</f>
        <v>910772</v>
      </c>
      <c r="H37" s="16">
        <f>H5+H12+H15+H21+H25+H26</f>
        <v>910772</v>
      </c>
    </row>
    <row r="38" spans="1:9" x14ac:dyDescent="0.25">
      <c r="A38" s="30" t="s">
        <v>50</v>
      </c>
      <c r="B38" s="30"/>
      <c r="C38" s="30"/>
      <c r="D38" s="30"/>
      <c r="E38" s="30"/>
    </row>
    <row r="39" spans="1:9" ht="45.75" customHeight="1" x14ac:dyDescent="0.25">
      <c r="A39" s="26" t="s">
        <v>2</v>
      </c>
      <c r="B39" s="26" t="s">
        <v>3</v>
      </c>
      <c r="C39" s="27"/>
      <c r="D39" s="26" t="s">
        <v>4</v>
      </c>
      <c r="E39" s="27"/>
      <c r="F39" s="6" t="s">
        <v>6</v>
      </c>
      <c r="G39" s="6" t="s">
        <v>7</v>
      </c>
      <c r="H39" s="6" t="s">
        <v>8</v>
      </c>
    </row>
    <row r="40" spans="1:9" x14ac:dyDescent="0.25">
      <c r="A40" s="26"/>
      <c r="B40" s="26"/>
      <c r="C40" s="27"/>
      <c r="D40" s="26"/>
      <c r="E40" s="27"/>
      <c r="F40" s="6" t="s">
        <v>9</v>
      </c>
      <c r="G40" s="6" t="s">
        <v>9</v>
      </c>
      <c r="H40" s="6" t="s">
        <v>9</v>
      </c>
    </row>
    <row r="41" spans="1:9" x14ac:dyDescent="0.25">
      <c r="A41" s="17" t="s">
        <v>10</v>
      </c>
      <c r="B41" s="17">
        <v>111</v>
      </c>
      <c r="C41" s="17"/>
      <c r="D41" s="17">
        <v>322001</v>
      </c>
      <c r="E41" s="18"/>
      <c r="F41" s="13"/>
      <c r="G41" s="13"/>
      <c r="H41" s="13"/>
    </row>
    <row r="42" spans="1:9" x14ac:dyDescent="0.25">
      <c r="A42" s="17"/>
      <c r="B42" s="17"/>
      <c r="C42" s="17"/>
      <c r="D42" s="17"/>
      <c r="E42" s="18"/>
      <c r="F42" s="13"/>
      <c r="G42" s="13"/>
      <c r="H42" s="13"/>
    </row>
    <row r="43" spans="1:9" ht="15.75" customHeight="1" x14ac:dyDescent="0.25">
      <c r="A43" s="17" t="s">
        <v>18</v>
      </c>
      <c r="B43" s="17">
        <v>41</v>
      </c>
      <c r="C43" s="17"/>
      <c r="D43" s="17">
        <v>233001</v>
      </c>
      <c r="E43" s="11" t="s">
        <v>51</v>
      </c>
      <c r="F43" s="13">
        <v>25800</v>
      </c>
      <c r="G43" s="19">
        <v>0</v>
      </c>
      <c r="H43" s="19">
        <v>0</v>
      </c>
      <c r="I43" s="20"/>
    </row>
    <row r="44" spans="1:9" x14ac:dyDescent="0.25">
      <c r="A44" s="21" t="s">
        <v>52</v>
      </c>
      <c r="B44" s="21"/>
      <c r="C44" s="21"/>
      <c r="D44" s="21"/>
      <c r="E44" s="21"/>
      <c r="F44" s="22">
        <f>F43</f>
        <v>25800</v>
      </c>
      <c r="G44" s="22">
        <f>G43</f>
        <v>0</v>
      </c>
      <c r="H44" s="22">
        <f>H43</f>
        <v>0</v>
      </c>
    </row>
    <row r="45" spans="1:9" x14ac:dyDescent="0.25">
      <c r="A45" s="30" t="s">
        <v>53</v>
      </c>
      <c r="B45" s="30"/>
      <c r="C45" s="30"/>
      <c r="D45" s="30"/>
      <c r="E45" s="30"/>
    </row>
    <row r="46" spans="1:9" ht="44.25" customHeight="1" x14ac:dyDescent="0.25">
      <c r="A46" s="26" t="s">
        <v>2</v>
      </c>
      <c r="B46" s="26" t="s">
        <v>3</v>
      </c>
      <c r="C46" s="27"/>
      <c r="D46" s="26" t="s">
        <v>4</v>
      </c>
      <c r="E46" s="26" t="s">
        <v>5</v>
      </c>
      <c r="F46" s="6" t="s">
        <v>6</v>
      </c>
      <c r="G46" s="6" t="s">
        <v>7</v>
      </c>
      <c r="H46" s="6" t="s">
        <v>8</v>
      </c>
    </row>
    <row r="47" spans="1:9" x14ac:dyDescent="0.25">
      <c r="A47" s="26"/>
      <c r="B47" s="26"/>
      <c r="C47" s="27"/>
      <c r="D47" s="26"/>
      <c r="E47" s="26"/>
      <c r="F47" s="6" t="s">
        <v>9</v>
      </c>
      <c r="G47" s="6" t="s">
        <v>9</v>
      </c>
      <c r="H47" s="6" t="s">
        <v>9</v>
      </c>
    </row>
    <row r="48" spans="1:9" x14ac:dyDescent="0.25">
      <c r="A48" s="17" t="s">
        <v>10</v>
      </c>
      <c r="B48" s="23"/>
      <c r="C48" s="17"/>
      <c r="D48" s="23"/>
      <c r="E48" s="18"/>
      <c r="F48" s="13"/>
      <c r="G48" s="13"/>
      <c r="H48" s="13"/>
    </row>
    <row r="49" spans="1:8" x14ac:dyDescent="0.25">
      <c r="A49" s="17" t="s">
        <v>18</v>
      </c>
      <c r="B49"/>
      <c r="C49" s="17"/>
      <c r="D49"/>
      <c r="E49" s="18" t="s">
        <v>54</v>
      </c>
      <c r="F49" s="13">
        <v>120000</v>
      </c>
      <c r="G49" s="19">
        <v>100000</v>
      </c>
      <c r="H49" s="19">
        <v>100000</v>
      </c>
    </row>
    <row r="50" spans="1:8" ht="16.5" customHeight="1" x14ac:dyDescent="0.25">
      <c r="A50" s="21" t="s">
        <v>55</v>
      </c>
      <c r="B50" s="21"/>
      <c r="C50" s="21"/>
      <c r="D50" s="21"/>
      <c r="E50" s="21"/>
      <c r="F50" s="22">
        <f>F49</f>
        <v>120000</v>
      </c>
      <c r="G50" s="22">
        <f>G49</f>
        <v>100000</v>
      </c>
      <c r="H50" s="22">
        <f>H49</f>
        <v>100000</v>
      </c>
    </row>
    <row r="51" spans="1:8" x14ac:dyDescent="0.25">
      <c r="A51" s="31" t="s">
        <v>56</v>
      </c>
      <c r="B51" s="31"/>
      <c r="C51" s="31"/>
      <c r="D51" s="31"/>
      <c r="E51" s="31"/>
      <c r="F51" s="24">
        <f>F37+F44+F50</f>
        <v>1056572</v>
      </c>
      <c r="G51" s="24">
        <f>G37+G44+G50</f>
        <v>1010772</v>
      </c>
      <c r="H51" s="24">
        <f>H37+H44+H50</f>
        <v>1010772</v>
      </c>
    </row>
    <row r="52" spans="1:8" ht="21" customHeight="1" x14ac:dyDescent="0.25">
      <c r="A52" s="32"/>
      <c r="B52" s="32"/>
      <c r="C52" s="32"/>
      <c r="D52" s="32"/>
      <c r="E52" s="32"/>
    </row>
  </sheetData>
  <mergeCells count="24">
    <mergeCell ref="A51:E51"/>
    <mergeCell ref="A52:E52"/>
    <mergeCell ref="A45:E45"/>
    <mergeCell ref="A46:A47"/>
    <mergeCell ref="B46:B47"/>
    <mergeCell ref="C46:C47"/>
    <mergeCell ref="D46:D47"/>
    <mergeCell ref="E46:E47"/>
    <mergeCell ref="A5:A9"/>
    <mergeCell ref="A21:A24"/>
    <mergeCell ref="A27:A36"/>
    <mergeCell ref="A37:E37"/>
    <mergeCell ref="A38:E38"/>
    <mergeCell ref="A39:A40"/>
    <mergeCell ref="B39:B40"/>
    <mergeCell ref="C39:C40"/>
    <mergeCell ref="D39:D40"/>
    <mergeCell ref="E39:E40"/>
    <mergeCell ref="A1:E1"/>
    <mergeCell ref="A3:A4"/>
    <mergeCell ref="B3:B4"/>
    <mergeCell ref="C3:C4"/>
    <mergeCell ref="D3:D4"/>
    <mergeCell ref="E3:E4"/>
  </mergeCells>
  <pageMargins left="0.70826771653543308" right="0.70826771653543308" top="1.1417322834645669" bottom="1.1417322834645669" header="0.74803149606299213" footer="0.74803149606299213"/>
  <pageSetup paperSize="0" fitToWidth="0" fitToHeight="0" orientation="portrait" horizontalDpi="0" verticalDpi="0" copies="0"/>
  <headerFooter alignWithMargins="0"/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/>
  </sheetViews>
  <sheetFormatPr defaultRowHeight="13.9" x14ac:dyDescent="0.25"/>
  <cols>
    <col min="1" max="1" width="6" customWidth="1"/>
    <col min="2" max="2" width="8.140625" customWidth="1"/>
    <col min="3" max="3" width="9.140625" customWidth="1"/>
    <col min="4" max="4" width="10.7109375" customWidth="1"/>
    <col min="5" max="5" width="44.85546875" customWidth="1"/>
    <col min="6" max="6" width="22.28515625" customWidth="1"/>
    <col min="7" max="7" width="15.85546875" customWidth="1"/>
    <col min="8" max="8" width="13.85546875" customWidth="1"/>
    <col min="9" max="9" width="19.140625" customWidth="1"/>
    <col min="10" max="10" width="9.140625" customWidth="1"/>
    <col min="11" max="11" width="13.7109375" customWidth="1"/>
    <col min="12" max="1024" width="9.140625" customWidth="1"/>
  </cols>
  <sheetData>
    <row r="1" spans="1:11" ht="15.75" x14ac:dyDescent="0.25">
      <c r="A1" s="30" t="s">
        <v>57</v>
      </c>
      <c r="B1" s="30"/>
      <c r="C1" s="30"/>
      <c r="D1" s="30"/>
      <c r="E1" s="30"/>
      <c r="F1" s="1"/>
      <c r="G1" s="1"/>
      <c r="H1" s="1"/>
    </row>
    <row r="2" spans="1:11" ht="47.25" x14ac:dyDescent="0.25">
      <c r="A2" s="26" t="s">
        <v>2</v>
      </c>
      <c r="B2" s="26" t="s">
        <v>3</v>
      </c>
      <c r="C2" s="27"/>
      <c r="D2" s="26" t="s">
        <v>4</v>
      </c>
      <c r="E2" s="26" t="s">
        <v>58</v>
      </c>
      <c r="F2" s="6" t="s">
        <v>6</v>
      </c>
      <c r="G2" s="6" t="s">
        <v>7</v>
      </c>
      <c r="H2" s="6" t="s">
        <v>8</v>
      </c>
    </row>
    <row r="3" spans="1:11" ht="15.75" x14ac:dyDescent="0.25">
      <c r="A3" s="26"/>
      <c r="B3" s="26"/>
      <c r="C3" s="27"/>
      <c r="D3" s="26"/>
      <c r="E3" s="26"/>
      <c r="F3" s="6"/>
      <c r="G3" s="6" t="s">
        <v>9</v>
      </c>
      <c r="H3" s="6" t="s">
        <v>9</v>
      </c>
    </row>
    <row r="4" spans="1:11" ht="15.75" x14ac:dyDescent="0.25">
      <c r="A4" s="33" t="s">
        <v>59</v>
      </c>
      <c r="B4" s="33" t="s">
        <v>60</v>
      </c>
      <c r="C4" s="33" t="s">
        <v>61</v>
      </c>
      <c r="D4" s="33"/>
      <c r="E4" s="34" t="s">
        <v>62</v>
      </c>
      <c r="F4" s="35">
        <f>F5+F6+F7+F8+F9+F10+F12+F11</f>
        <v>221576</v>
      </c>
      <c r="G4" s="35">
        <v>220576</v>
      </c>
      <c r="H4" s="35">
        <v>220576</v>
      </c>
    </row>
    <row r="5" spans="1:11" ht="15.75" x14ac:dyDescent="0.25">
      <c r="A5" s="36"/>
      <c r="B5" s="36"/>
      <c r="C5" s="36"/>
      <c r="D5" s="36" t="s">
        <v>63</v>
      </c>
      <c r="E5" s="18" t="s">
        <v>64</v>
      </c>
      <c r="F5" s="19">
        <v>105600</v>
      </c>
      <c r="G5" s="37"/>
      <c r="H5" s="37"/>
      <c r="I5" s="75"/>
      <c r="J5" s="75"/>
      <c r="K5" s="75"/>
    </row>
    <row r="6" spans="1:11" ht="15.75" x14ac:dyDescent="0.25">
      <c r="A6" s="36"/>
      <c r="B6" s="36"/>
      <c r="C6" s="36"/>
      <c r="D6" s="36" t="s">
        <v>65</v>
      </c>
      <c r="E6" s="18" t="s">
        <v>66</v>
      </c>
      <c r="F6" s="19">
        <v>37500</v>
      </c>
      <c r="G6" s="39"/>
      <c r="H6" s="39"/>
      <c r="I6" s="75"/>
      <c r="J6" s="75"/>
      <c r="K6" s="75"/>
    </row>
    <row r="7" spans="1:11" ht="15.75" x14ac:dyDescent="0.25">
      <c r="A7" s="36"/>
      <c r="B7" s="36"/>
      <c r="C7" s="36"/>
      <c r="D7" s="36" t="s">
        <v>67</v>
      </c>
      <c r="E7" s="18" t="s">
        <v>68</v>
      </c>
      <c r="F7" s="13">
        <v>2200</v>
      </c>
      <c r="G7" s="13"/>
      <c r="H7" s="13"/>
    </row>
    <row r="8" spans="1:11" ht="15.75" x14ac:dyDescent="0.25">
      <c r="A8" s="36"/>
      <c r="B8" s="36"/>
      <c r="C8" s="36"/>
      <c r="D8" s="36" t="s">
        <v>69</v>
      </c>
      <c r="E8" s="18" t="s">
        <v>70</v>
      </c>
      <c r="F8" s="13">
        <v>10500</v>
      </c>
      <c r="G8" s="13"/>
      <c r="H8" s="13"/>
    </row>
    <row r="9" spans="1:11" ht="15.75" x14ac:dyDescent="0.25">
      <c r="A9" s="36"/>
      <c r="B9" s="36"/>
      <c r="C9" s="36"/>
      <c r="D9" s="36" t="s">
        <v>71</v>
      </c>
      <c r="E9" s="18" t="s">
        <v>72</v>
      </c>
      <c r="F9" s="13">
        <v>12500</v>
      </c>
      <c r="G9" s="35"/>
      <c r="H9" s="35"/>
    </row>
    <row r="10" spans="1:11" ht="15.75" x14ac:dyDescent="0.25">
      <c r="A10" s="36"/>
      <c r="B10" s="36"/>
      <c r="C10" s="36"/>
      <c r="D10" s="36" t="s">
        <v>73</v>
      </c>
      <c r="E10" s="18" t="s">
        <v>74</v>
      </c>
      <c r="F10" s="13">
        <v>1000</v>
      </c>
      <c r="G10" s="40"/>
      <c r="H10" s="40"/>
    </row>
    <row r="11" spans="1:11" ht="15.75" x14ac:dyDescent="0.25">
      <c r="A11" s="36"/>
      <c r="B11" s="36"/>
      <c r="C11" s="36"/>
      <c r="D11" s="36" t="s">
        <v>75</v>
      </c>
      <c r="E11" s="18" t="s">
        <v>76</v>
      </c>
      <c r="F11" s="13">
        <v>2400</v>
      </c>
      <c r="G11" s="40"/>
      <c r="H11" s="40"/>
    </row>
    <row r="12" spans="1:11" ht="15.75" x14ac:dyDescent="0.25">
      <c r="A12" s="36"/>
      <c r="B12" s="36"/>
      <c r="C12" s="36"/>
      <c r="D12" s="36" t="s">
        <v>77</v>
      </c>
      <c r="E12" s="18" t="s">
        <v>78</v>
      </c>
      <c r="F12" s="13">
        <v>49876</v>
      </c>
      <c r="G12" s="40"/>
      <c r="H12" s="40"/>
    </row>
    <row r="13" spans="1:11" ht="15.75" x14ac:dyDescent="0.25">
      <c r="A13" s="36" t="s">
        <v>79</v>
      </c>
      <c r="B13" s="33" t="s">
        <v>80</v>
      </c>
      <c r="C13" s="33" t="s">
        <v>81</v>
      </c>
      <c r="D13" s="33"/>
      <c r="E13" s="34"/>
      <c r="F13" s="35"/>
      <c r="G13" s="40"/>
      <c r="H13" s="40"/>
    </row>
    <row r="14" spans="1:11" ht="15.75" x14ac:dyDescent="0.25">
      <c r="A14" s="36"/>
      <c r="B14" s="33"/>
      <c r="C14" s="33"/>
      <c r="D14" s="33"/>
      <c r="E14" s="34" t="s">
        <v>40</v>
      </c>
      <c r="F14" s="35">
        <f>F15+F16+F17</f>
        <v>4500</v>
      </c>
      <c r="G14" s="40">
        <v>4500</v>
      </c>
      <c r="H14" s="40">
        <v>4500</v>
      </c>
    </row>
    <row r="15" spans="1:11" ht="15.75" x14ac:dyDescent="0.25">
      <c r="A15" s="36"/>
      <c r="B15" s="36"/>
      <c r="C15" s="36"/>
      <c r="D15" s="36" t="s">
        <v>82</v>
      </c>
      <c r="E15" s="18" t="s">
        <v>83</v>
      </c>
      <c r="F15" s="13">
        <v>3900</v>
      </c>
      <c r="G15" s="19"/>
      <c r="H15" s="19"/>
    </row>
    <row r="16" spans="1:11" ht="15.75" x14ac:dyDescent="0.25">
      <c r="A16" s="36"/>
      <c r="B16" s="36"/>
      <c r="C16" s="36"/>
      <c r="D16" s="36" t="s">
        <v>71</v>
      </c>
      <c r="E16" s="18" t="s">
        <v>72</v>
      </c>
      <c r="F16" s="13">
        <v>100</v>
      </c>
      <c r="G16" s="19"/>
      <c r="H16" s="19"/>
    </row>
    <row r="17" spans="1:8" ht="15.75" x14ac:dyDescent="0.25">
      <c r="A17" s="36"/>
      <c r="B17" s="36"/>
      <c r="C17" s="36"/>
      <c r="D17" s="36" t="s">
        <v>77</v>
      </c>
      <c r="E17" s="18" t="s">
        <v>78</v>
      </c>
      <c r="F17" s="13">
        <v>500</v>
      </c>
      <c r="G17" s="19"/>
      <c r="H17" s="19"/>
    </row>
    <row r="18" spans="1:8" ht="15.75" x14ac:dyDescent="0.25">
      <c r="A18" s="36"/>
      <c r="B18" s="36"/>
      <c r="C18" s="36"/>
      <c r="D18" s="36"/>
      <c r="E18" s="18"/>
      <c r="F18" s="13"/>
      <c r="G18" s="19"/>
      <c r="H18" s="19"/>
    </row>
    <row r="19" spans="1:8" ht="15.75" x14ac:dyDescent="0.25">
      <c r="A19" s="36" t="s">
        <v>84</v>
      </c>
      <c r="B19" s="33" t="s">
        <v>60</v>
      </c>
      <c r="C19" s="33" t="s">
        <v>85</v>
      </c>
      <c r="D19" s="33"/>
      <c r="E19" s="34" t="s">
        <v>86</v>
      </c>
      <c r="F19" s="35">
        <f>F20</f>
        <v>25000</v>
      </c>
      <c r="G19" s="40">
        <v>25000</v>
      </c>
      <c r="H19" s="40">
        <v>25000</v>
      </c>
    </row>
    <row r="20" spans="1:8" ht="15.75" x14ac:dyDescent="0.25">
      <c r="A20" s="36"/>
      <c r="B20" s="36"/>
      <c r="C20" s="36"/>
      <c r="D20" s="36" t="s">
        <v>87</v>
      </c>
      <c r="E20" s="18" t="s">
        <v>88</v>
      </c>
      <c r="F20" s="13">
        <v>25000</v>
      </c>
      <c r="G20" s="19"/>
      <c r="H20" s="19"/>
    </row>
    <row r="21" spans="1:8" ht="15.75" x14ac:dyDescent="0.25">
      <c r="A21" s="33"/>
      <c r="B21" s="33"/>
      <c r="C21" s="33"/>
      <c r="D21" s="36"/>
      <c r="E21" s="18"/>
      <c r="F21" s="35"/>
      <c r="G21" s="40"/>
      <c r="H21" s="40"/>
    </row>
    <row r="22" spans="1:8" ht="15.75" x14ac:dyDescent="0.25">
      <c r="A22" s="33" t="s">
        <v>89</v>
      </c>
      <c r="B22" s="33" t="s">
        <v>60</v>
      </c>
      <c r="C22" s="33" t="s">
        <v>90</v>
      </c>
      <c r="D22" s="33"/>
      <c r="E22" s="34" t="s">
        <v>91</v>
      </c>
      <c r="F22" s="35">
        <f>F23</f>
        <v>1000</v>
      </c>
      <c r="G22" s="40">
        <v>1000</v>
      </c>
      <c r="H22" s="40">
        <v>1000</v>
      </c>
    </row>
    <row r="23" spans="1:8" ht="15.75" x14ac:dyDescent="0.25">
      <c r="A23" s="36"/>
      <c r="B23" s="36"/>
      <c r="C23" s="36"/>
      <c r="D23" s="36" t="s">
        <v>77</v>
      </c>
      <c r="E23" s="18" t="s">
        <v>91</v>
      </c>
      <c r="F23" s="13">
        <v>1000</v>
      </c>
      <c r="G23" s="19"/>
      <c r="H23" s="19"/>
    </row>
    <row r="24" spans="1:8" ht="15.75" x14ac:dyDescent="0.25">
      <c r="A24" s="36" t="s">
        <v>92</v>
      </c>
      <c r="B24" s="33" t="s">
        <v>60</v>
      </c>
      <c r="C24" s="33" t="s">
        <v>93</v>
      </c>
      <c r="D24" s="33"/>
      <c r="E24" s="34" t="s">
        <v>94</v>
      </c>
      <c r="F24" s="35">
        <f>F25</f>
        <v>16000</v>
      </c>
      <c r="G24" s="40">
        <v>16000</v>
      </c>
      <c r="H24" s="40">
        <v>16000</v>
      </c>
    </row>
    <row r="25" spans="1:8" ht="17.25" customHeight="1" x14ac:dyDescent="0.25">
      <c r="A25" s="36"/>
      <c r="B25" s="36"/>
      <c r="C25" s="36"/>
      <c r="D25" s="36" t="s">
        <v>75</v>
      </c>
      <c r="E25" s="18" t="s">
        <v>95</v>
      </c>
      <c r="F25" s="13">
        <v>16000</v>
      </c>
      <c r="G25" s="19"/>
      <c r="H25" s="19"/>
    </row>
    <row r="26" spans="1:8" ht="15.75" x14ac:dyDescent="0.25">
      <c r="A26" s="36"/>
      <c r="B26" s="36"/>
      <c r="C26" s="36"/>
      <c r="D26" s="36"/>
      <c r="E26" s="18"/>
      <c r="F26" s="19"/>
      <c r="G26" s="19"/>
      <c r="H26" s="19"/>
    </row>
    <row r="27" spans="1:8" ht="15.75" x14ac:dyDescent="0.25">
      <c r="A27" s="36" t="s">
        <v>96</v>
      </c>
      <c r="B27" s="33" t="s">
        <v>60</v>
      </c>
      <c r="C27" s="33" t="s">
        <v>97</v>
      </c>
      <c r="D27" s="33"/>
      <c r="E27" s="34" t="s">
        <v>98</v>
      </c>
      <c r="F27" s="35">
        <f>F28+F29</f>
        <v>42000</v>
      </c>
      <c r="G27" s="40">
        <v>42000</v>
      </c>
      <c r="H27" s="40">
        <v>42000</v>
      </c>
    </row>
    <row r="28" spans="1:8" ht="15.75" x14ac:dyDescent="0.25">
      <c r="A28" s="36"/>
      <c r="B28" s="36"/>
      <c r="C28" s="36"/>
      <c r="D28" s="36" t="s">
        <v>71</v>
      </c>
      <c r="E28" s="18" t="s">
        <v>99</v>
      </c>
      <c r="F28" s="13">
        <v>2000</v>
      </c>
      <c r="G28" s="19"/>
      <c r="H28" s="19"/>
    </row>
    <row r="29" spans="1:8" ht="15.75" x14ac:dyDescent="0.25">
      <c r="A29" s="36"/>
      <c r="B29" s="36"/>
      <c r="C29" s="36"/>
      <c r="D29" s="36" t="s">
        <v>77</v>
      </c>
      <c r="E29" s="18" t="s">
        <v>100</v>
      </c>
      <c r="F29" s="13">
        <v>40000</v>
      </c>
      <c r="G29" s="19"/>
      <c r="H29" s="19"/>
    </row>
    <row r="30" spans="1:8" ht="15.75" x14ac:dyDescent="0.25">
      <c r="A30" s="36"/>
      <c r="B30" s="36"/>
      <c r="C30" s="36"/>
      <c r="D30" s="36"/>
      <c r="E30" s="41"/>
      <c r="F30" s="13"/>
      <c r="G30" s="19"/>
      <c r="H30" s="19"/>
    </row>
    <row r="31" spans="1:8" ht="15.75" x14ac:dyDescent="0.25">
      <c r="A31" s="36" t="s">
        <v>101</v>
      </c>
      <c r="B31" s="33" t="s">
        <v>102</v>
      </c>
      <c r="C31" s="33" t="s">
        <v>103</v>
      </c>
      <c r="D31" s="33"/>
      <c r="E31" s="34" t="s">
        <v>104</v>
      </c>
      <c r="F31" s="35">
        <f>F32+F33+F34+F35</f>
        <v>62500</v>
      </c>
      <c r="G31" s="40">
        <v>62500</v>
      </c>
      <c r="H31" s="40">
        <v>62500</v>
      </c>
    </row>
    <row r="32" spans="1:8" ht="15.75" x14ac:dyDescent="0.25">
      <c r="A32" s="36"/>
      <c r="B32" s="36"/>
      <c r="C32" s="36"/>
      <c r="D32" s="36" t="s">
        <v>82</v>
      </c>
      <c r="E32" s="18" t="s">
        <v>105</v>
      </c>
      <c r="F32" s="13">
        <v>51000</v>
      </c>
      <c r="G32" s="19"/>
      <c r="H32" s="19"/>
    </row>
    <row r="33" spans="1:8" ht="15.75" x14ac:dyDescent="0.25">
      <c r="A33" s="36"/>
      <c r="B33" s="36"/>
      <c r="C33" s="36"/>
      <c r="D33" s="36" t="s">
        <v>71</v>
      </c>
      <c r="E33" s="18" t="s">
        <v>72</v>
      </c>
      <c r="F33" s="13">
        <v>2500</v>
      </c>
      <c r="G33" s="19"/>
      <c r="H33" s="19"/>
    </row>
    <row r="34" spans="1:8" ht="15.75" x14ac:dyDescent="0.25">
      <c r="A34" s="36"/>
      <c r="B34" s="36"/>
      <c r="C34" s="36"/>
      <c r="D34" s="36" t="s">
        <v>75</v>
      </c>
      <c r="E34" s="18" t="s">
        <v>76</v>
      </c>
      <c r="F34" s="13">
        <v>5500</v>
      </c>
      <c r="G34" s="19"/>
      <c r="H34" s="19"/>
    </row>
    <row r="35" spans="1:8" ht="15.75" x14ac:dyDescent="0.25">
      <c r="A35" s="36"/>
      <c r="B35" s="36"/>
      <c r="C35" s="36"/>
      <c r="D35" s="36" t="s">
        <v>77</v>
      </c>
      <c r="E35" s="18" t="s">
        <v>78</v>
      </c>
      <c r="F35" s="13">
        <v>3500</v>
      </c>
      <c r="G35" s="19"/>
      <c r="H35" s="19"/>
    </row>
    <row r="36" spans="1:8" ht="15.75" x14ac:dyDescent="0.25">
      <c r="A36" s="36"/>
      <c r="B36" s="36"/>
      <c r="C36" s="36"/>
      <c r="D36" s="36"/>
      <c r="E36" s="18"/>
      <c r="F36" s="13"/>
      <c r="G36" s="19"/>
      <c r="H36" s="19"/>
    </row>
    <row r="37" spans="1:8" ht="15.75" x14ac:dyDescent="0.25">
      <c r="A37" s="36" t="s">
        <v>106</v>
      </c>
      <c r="B37" s="33" t="s">
        <v>60</v>
      </c>
      <c r="C37" s="33" t="s">
        <v>107</v>
      </c>
      <c r="D37" s="33"/>
      <c r="E37" s="34" t="s">
        <v>108</v>
      </c>
      <c r="F37" s="35">
        <f>F38+F39+F40</f>
        <v>14500</v>
      </c>
      <c r="G37" s="40">
        <v>14500</v>
      </c>
      <c r="H37" s="40">
        <v>14500</v>
      </c>
    </row>
    <row r="38" spans="1:8" ht="15.75" x14ac:dyDescent="0.25">
      <c r="A38" s="36"/>
      <c r="B38" s="36"/>
      <c r="C38" s="36"/>
      <c r="D38" s="36" t="s">
        <v>69</v>
      </c>
      <c r="E38" s="18" t="s">
        <v>70</v>
      </c>
      <c r="F38" s="13">
        <v>10000</v>
      </c>
      <c r="G38" s="19"/>
      <c r="H38" s="19"/>
    </row>
    <row r="39" spans="1:8" ht="15.75" x14ac:dyDescent="0.25">
      <c r="A39" s="36"/>
      <c r="B39" s="36"/>
      <c r="C39" s="36"/>
      <c r="D39" s="36" t="s">
        <v>71</v>
      </c>
      <c r="E39" s="18" t="s">
        <v>72</v>
      </c>
      <c r="F39" s="13">
        <v>500</v>
      </c>
      <c r="G39" s="19"/>
      <c r="H39" s="19"/>
    </row>
    <row r="40" spans="1:8" ht="15.75" x14ac:dyDescent="0.25">
      <c r="A40" s="36"/>
      <c r="B40" s="36"/>
      <c r="C40" s="36"/>
      <c r="D40" s="36" t="s">
        <v>75</v>
      </c>
      <c r="E40" s="18" t="s">
        <v>76</v>
      </c>
      <c r="F40" s="19">
        <v>4000</v>
      </c>
      <c r="G40" s="42"/>
      <c r="H40" s="42"/>
    </row>
    <row r="41" spans="1:8" ht="15.75" x14ac:dyDescent="0.25">
      <c r="A41" s="36"/>
      <c r="B41" s="36"/>
      <c r="C41" s="36"/>
      <c r="D41" s="36"/>
      <c r="E41" s="18"/>
      <c r="F41" s="19"/>
      <c r="G41" s="42"/>
      <c r="H41" s="42"/>
    </row>
    <row r="42" spans="1:8" ht="15.75" x14ac:dyDescent="0.25">
      <c r="A42" s="36" t="s">
        <v>109</v>
      </c>
      <c r="B42" s="33" t="s">
        <v>60</v>
      </c>
      <c r="C42" s="33" t="s">
        <v>110</v>
      </c>
      <c r="D42" s="33"/>
      <c r="E42" s="34" t="s">
        <v>111</v>
      </c>
      <c r="F42" s="35">
        <f>F43+F44+F45+F46+F47+F48+F49+F50</f>
        <v>101000</v>
      </c>
      <c r="G42" s="40">
        <v>101000</v>
      </c>
      <c r="H42" s="40">
        <v>101000</v>
      </c>
    </row>
    <row r="43" spans="1:8" ht="15.75" x14ac:dyDescent="0.25">
      <c r="A43" s="36"/>
      <c r="B43" s="36"/>
      <c r="C43" s="36"/>
      <c r="D43" s="36" t="s">
        <v>69</v>
      </c>
      <c r="E43" s="18" t="s">
        <v>112</v>
      </c>
      <c r="F43" s="13">
        <v>17000</v>
      </c>
      <c r="G43" s="19"/>
      <c r="H43" s="19"/>
    </row>
    <row r="44" spans="1:8" ht="15.75" x14ac:dyDescent="0.25">
      <c r="A44" s="36"/>
      <c r="B44" s="36"/>
      <c r="C44" s="36"/>
      <c r="D44" s="36" t="s">
        <v>69</v>
      </c>
      <c r="E44" s="18" t="s">
        <v>113</v>
      </c>
      <c r="F44" s="13">
        <v>15000</v>
      </c>
      <c r="G44" s="19"/>
      <c r="H44" s="19"/>
    </row>
    <row r="45" spans="1:8" ht="15.75" x14ac:dyDescent="0.25">
      <c r="A45" s="36"/>
      <c r="B45" s="36"/>
      <c r="C45" s="36"/>
      <c r="D45" s="36" t="s">
        <v>69</v>
      </c>
      <c r="E45" s="18" t="s">
        <v>114</v>
      </c>
      <c r="F45" s="13">
        <v>14000</v>
      </c>
      <c r="G45" s="19"/>
      <c r="H45" s="19"/>
    </row>
    <row r="46" spans="1:8" ht="15.75" x14ac:dyDescent="0.25">
      <c r="A46" s="36"/>
      <c r="B46" s="36"/>
      <c r="C46" s="36"/>
      <c r="D46" s="36" t="s">
        <v>69</v>
      </c>
      <c r="E46" s="18" t="s">
        <v>115</v>
      </c>
      <c r="F46" s="13">
        <v>14000</v>
      </c>
      <c r="G46" s="19"/>
      <c r="H46" s="19"/>
    </row>
    <row r="47" spans="1:8" ht="15.75" x14ac:dyDescent="0.25">
      <c r="A47" s="36"/>
      <c r="B47" s="36"/>
      <c r="C47" s="36"/>
      <c r="D47" s="36" t="s">
        <v>69</v>
      </c>
      <c r="E47" s="18" t="s">
        <v>116</v>
      </c>
      <c r="F47" s="13">
        <v>16500</v>
      </c>
      <c r="G47" s="19"/>
      <c r="H47" s="19"/>
    </row>
    <row r="48" spans="1:8" ht="15.75" x14ac:dyDescent="0.25">
      <c r="A48" s="36"/>
      <c r="B48" s="36"/>
      <c r="C48" s="36"/>
      <c r="D48" s="36" t="s">
        <v>69</v>
      </c>
      <c r="E48" s="18" t="s">
        <v>117</v>
      </c>
      <c r="F48" s="13">
        <v>16000</v>
      </c>
      <c r="G48" s="19"/>
      <c r="H48" s="19"/>
    </row>
    <row r="49" spans="1:11" ht="15.75" x14ac:dyDescent="0.25">
      <c r="A49" s="36"/>
      <c r="B49" s="36"/>
      <c r="C49" s="36"/>
      <c r="D49" s="36" t="s">
        <v>75</v>
      </c>
      <c r="E49" s="18" t="s">
        <v>76</v>
      </c>
      <c r="F49" s="13">
        <v>6000</v>
      </c>
      <c r="G49" s="19"/>
      <c r="H49" s="19"/>
    </row>
    <row r="50" spans="1:11" ht="15.75" x14ac:dyDescent="0.25">
      <c r="A50" s="36"/>
      <c r="B50" s="36"/>
      <c r="C50" s="36"/>
      <c r="D50" s="36" t="s">
        <v>77</v>
      </c>
      <c r="E50" s="18" t="s">
        <v>118</v>
      </c>
      <c r="F50" s="13">
        <v>2500</v>
      </c>
      <c r="G50" s="19"/>
      <c r="H50" s="19"/>
    </row>
    <row r="51" spans="1:11" ht="15.75" x14ac:dyDescent="0.25">
      <c r="A51" s="36"/>
      <c r="B51" s="36"/>
      <c r="C51" s="36"/>
      <c r="D51" s="36"/>
      <c r="E51" s="18"/>
      <c r="F51" s="13"/>
      <c r="G51" s="19"/>
      <c r="H51" s="19"/>
    </row>
    <row r="52" spans="1:11" ht="15.75" x14ac:dyDescent="0.25">
      <c r="A52" s="36" t="s">
        <v>119</v>
      </c>
      <c r="B52" s="33" t="s">
        <v>60</v>
      </c>
      <c r="C52" s="33" t="s">
        <v>120</v>
      </c>
      <c r="D52" s="33"/>
      <c r="E52" s="34" t="s">
        <v>121</v>
      </c>
      <c r="F52" s="35">
        <f>F53+F54+F55+F56+F57+F58+F59+F60+F61</f>
        <v>50000</v>
      </c>
      <c r="G52" s="40">
        <v>51950</v>
      </c>
      <c r="H52" s="40">
        <v>51950</v>
      </c>
    </row>
    <row r="53" spans="1:11" ht="15.75" x14ac:dyDescent="0.25">
      <c r="A53" s="36"/>
      <c r="B53" s="36"/>
      <c r="C53" s="36"/>
      <c r="D53" s="36" t="s">
        <v>82</v>
      </c>
      <c r="E53" s="18" t="s">
        <v>122</v>
      </c>
      <c r="F53" s="13">
        <v>8000</v>
      </c>
      <c r="G53" s="19"/>
      <c r="H53" s="19"/>
    </row>
    <row r="54" spans="1:11" ht="15.75" x14ac:dyDescent="0.25">
      <c r="A54" s="36"/>
      <c r="B54" s="36"/>
      <c r="C54" s="36"/>
      <c r="D54" s="36" t="s">
        <v>69</v>
      </c>
      <c r="E54" s="18" t="s">
        <v>70</v>
      </c>
      <c r="F54" s="13">
        <v>7000</v>
      </c>
      <c r="G54" s="19"/>
      <c r="H54" s="19"/>
    </row>
    <row r="55" spans="1:11" ht="15.75" x14ac:dyDescent="0.25">
      <c r="A55" s="36"/>
      <c r="B55" s="36"/>
      <c r="C55" s="36"/>
      <c r="D55" s="36" t="s">
        <v>71</v>
      </c>
      <c r="E55" s="18" t="s">
        <v>72</v>
      </c>
      <c r="F55" s="13">
        <v>2000</v>
      </c>
      <c r="G55" s="43"/>
      <c r="H55" s="43"/>
    </row>
    <row r="56" spans="1:11" ht="15.75" x14ac:dyDescent="0.25">
      <c r="A56" s="36"/>
      <c r="B56" s="36"/>
      <c r="C56" s="36"/>
      <c r="D56" s="36" t="s">
        <v>75</v>
      </c>
      <c r="E56" s="18" t="s">
        <v>123</v>
      </c>
      <c r="F56" s="19">
        <v>5000</v>
      </c>
      <c r="G56" s="19"/>
      <c r="H56" s="19"/>
    </row>
    <row r="57" spans="1:11" ht="15.75" x14ac:dyDescent="0.25">
      <c r="A57" s="36"/>
      <c r="B57" s="36"/>
      <c r="C57" s="36"/>
      <c r="D57" s="36" t="s">
        <v>124</v>
      </c>
      <c r="E57" s="18" t="s">
        <v>125</v>
      </c>
      <c r="F57" s="13">
        <v>4000</v>
      </c>
      <c r="G57" s="19"/>
      <c r="H57" s="19"/>
    </row>
    <row r="58" spans="1:11" ht="15.75" x14ac:dyDescent="0.25">
      <c r="A58" s="36"/>
      <c r="B58" s="36"/>
      <c r="C58" s="36"/>
      <c r="D58" s="36" t="s">
        <v>124</v>
      </c>
      <c r="E58" s="18" t="s">
        <v>126</v>
      </c>
      <c r="F58" s="19">
        <v>20000</v>
      </c>
      <c r="G58" s="43"/>
      <c r="H58" s="43"/>
    </row>
    <row r="59" spans="1:11" ht="15.75" x14ac:dyDescent="0.25">
      <c r="A59" s="36"/>
      <c r="B59" s="36"/>
      <c r="C59" s="36"/>
      <c r="D59" s="36" t="s">
        <v>124</v>
      </c>
      <c r="E59" s="18" t="s">
        <v>127</v>
      </c>
      <c r="F59" s="19">
        <v>500</v>
      </c>
      <c r="G59" s="19"/>
      <c r="H59" s="19"/>
    </row>
    <row r="60" spans="1:11" ht="17.25" customHeight="1" x14ac:dyDescent="0.25">
      <c r="A60" s="36"/>
      <c r="B60" s="36"/>
      <c r="C60" s="36"/>
      <c r="D60" s="36" t="s">
        <v>124</v>
      </c>
      <c r="E60" s="18" t="s">
        <v>128</v>
      </c>
      <c r="F60" s="19">
        <v>1500</v>
      </c>
      <c r="G60" s="37"/>
      <c r="H60" s="37"/>
      <c r="I60" s="75"/>
      <c r="J60" s="75"/>
      <c r="K60" s="75"/>
    </row>
    <row r="61" spans="1:11" ht="15.75" x14ac:dyDescent="0.25">
      <c r="A61" s="36"/>
      <c r="B61" s="36"/>
      <c r="C61" s="36"/>
      <c r="D61" s="36" t="s">
        <v>124</v>
      </c>
      <c r="E61" s="18" t="s">
        <v>129</v>
      </c>
      <c r="F61" s="19">
        <v>2000</v>
      </c>
      <c r="G61" s="37"/>
      <c r="H61" s="37"/>
      <c r="I61" s="38"/>
      <c r="J61" s="44"/>
      <c r="K61" s="44"/>
    </row>
    <row r="62" spans="1:11" ht="15.75" x14ac:dyDescent="0.25">
      <c r="A62" s="36"/>
      <c r="B62" s="36"/>
      <c r="C62" s="36"/>
      <c r="D62" s="36"/>
      <c r="E62" s="18"/>
      <c r="F62" s="19"/>
      <c r="G62" s="37"/>
      <c r="H62" s="37"/>
      <c r="I62" s="38"/>
      <c r="J62" s="44"/>
      <c r="K62" s="44"/>
    </row>
    <row r="63" spans="1:11" ht="15.75" x14ac:dyDescent="0.25">
      <c r="A63" s="36" t="s">
        <v>130</v>
      </c>
      <c r="B63" s="33" t="s">
        <v>60</v>
      </c>
      <c r="C63" s="33" t="s">
        <v>131</v>
      </c>
      <c r="D63" s="33"/>
      <c r="E63" s="34" t="s">
        <v>132</v>
      </c>
      <c r="F63" s="35">
        <f>F64+F65+F66+F67+F68+F69+F70</f>
        <v>48650</v>
      </c>
      <c r="G63" s="45">
        <v>48650</v>
      </c>
      <c r="H63" s="45">
        <v>48650</v>
      </c>
    </row>
    <row r="64" spans="1:11" ht="15.75" x14ac:dyDescent="0.25">
      <c r="A64" s="36"/>
      <c r="B64" s="36"/>
      <c r="C64" s="36"/>
      <c r="D64" s="36" t="s">
        <v>69</v>
      </c>
      <c r="E64" s="18" t="s">
        <v>70</v>
      </c>
      <c r="F64" s="13">
        <v>16000</v>
      </c>
      <c r="G64" s="42"/>
      <c r="H64" s="42"/>
    </row>
    <row r="65" spans="1:8" ht="15.75" x14ac:dyDescent="0.25">
      <c r="A65" s="36"/>
      <c r="B65" s="36"/>
      <c r="C65" s="36"/>
      <c r="D65" s="36" t="s">
        <v>71</v>
      </c>
      <c r="E65" s="18" t="s">
        <v>72</v>
      </c>
      <c r="F65" s="13">
        <v>4000</v>
      </c>
      <c r="G65" s="19"/>
      <c r="H65" s="19"/>
    </row>
    <row r="66" spans="1:8" ht="15.75" x14ac:dyDescent="0.25">
      <c r="A66" s="36"/>
      <c r="B66" s="36"/>
      <c r="C66" s="36"/>
      <c r="D66" s="36" t="s">
        <v>75</v>
      </c>
      <c r="E66" s="18" t="s">
        <v>76</v>
      </c>
      <c r="F66" s="13">
        <v>6000</v>
      </c>
      <c r="G66" s="19"/>
      <c r="H66" s="19"/>
    </row>
    <row r="67" spans="1:8" ht="15.75" x14ac:dyDescent="0.25">
      <c r="A67" s="36"/>
      <c r="B67" s="36"/>
      <c r="C67" s="36"/>
      <c r="D67" s="36" t="s">
        <v>77</v>
      </c>
      <c r="E67" s="18" t="s">
        <v>133</v>
      </c>
      <c r="F67" s="13">
        <v>5000</v>
      </c>
      <c r="G67" s="19"/>
      <c r="H67" s="19"/>
    </row>
    <row r="68" spans="1:8" ht="15.75" x14ac:dyDescent="0.25">
      <c r="A68" s="36"/>
      <c r="B68" s="36"/>
      <c r="C68" s="36"/>
      <c r="D68" s="36" t="s">
        <v>77</v>
      </c>
      <c r="E68" s="18" t="s">
        <v>134</v>
      </c>
      <c r="F68" s="13">
        <v>11000</v>
      </c>
      <c r="G68" s="19"/>
      <c r="H68" s="19"/>
    </row>
    <row r="69" spans="1:8" ht="15.75" x14ac:dyDescent="0.25">
      <c r="A69" s="36"/>
      <c r="B69" s="36"/>
      <c r="C69" s="36"/>
      <c r="D69" s="36" t="s">
        <v>124</v>
      </c>
      <c r="E69" s="18" t="s">
        <v>135</v>
      </c>
      <c r="F69" s="13">
        <v>4650</v>
      </c>
      <c r="G69" s="19"/>
      <c r="H69" s="19"/>
    </row>
    <row r="70" spans="1:8" ht="15.75" x14ac:dyDescent="0.25">
      <c r="A70" s="36"/>
      <c r="B70" s="36"/>
      <c r="C70" s="36"/>
      <c r="D70" s="36" t="s">
        <v>124</v>
      </c>
      <c r="E70" s="18" t="s">
        <v>136</v>
      </c>
      <c r="F70" s="13">
        <v>2000</v>
      </c>
      <c r="G70" s="19"/>
      <c r="H70" s="19"/>
    </row>
    <row r="71" spans="1:8" ht="62.25" customHeight="1" x14ac:dyDescent="0.25">
      <c r="A71" s="26" t="s">
        <v>2</v>
      </c>
      <c r="B71" s="76" t="s">
        <v>3</v>
      </c>
      <c r="C71" s="77"/>
      <c r="D71" s="76" t="s">
        <v>4</v>
      </c>
      <c r="E71" s="76" t="s">
        <v>58</v>
      </c>
      <c r="F71" s="46" t="s">
        <v>6</v>
      </c>
      <c r="G71" s="6"/>
      <c r="H71" s="6"/>
    </row>
    <row r="72" spans="1:8" ht="15.75" x14ac:dyDescent="0.25">
      <c r="A72" s="26"/>
      <c r="B72" s="76"/>
      <c r="C72" s="77"/>
      <c r="D72" s="76"/>
      <c r="E72" s="76"/>
      <c r="F72" s="47"/>
      <c r="G72" s="47"/>
      <c r="H72" s="46"/>
    </row>
    <row r="73" spans="1:8" ht="15.75" x14ac:dyDescent="0.25">
      <c r="A73" s="36" t="s">
        <v>137</v>
      </c>
      <c r="B73" s="36" t="s">
        <v>60</v>
      </c>
      <c r="C73" s="36" t="s">
        <v>138</v>
      </c>
      <c r="D73" s="36"/>
      <c r="E73" s="34" t="s">
        <v>139</v>
      </c>
      <c r="F73" s="35">
        <f>F74+F75</f>
        <v>5200</v>
      </c>
      <c r="G73" s="19">
        <v>5200</v>
      </c>
      <c r="H73" s="19">
        <v>5200</v>
      </c>
    </row>
    <row r="74" spans="1:8" ht="15.75" x14ac:dyDescent="0.25">
      <c r="A74" s="36"/>
      <c r="B74" s="36"/>
      <c r="C74" s="36"/>
      <c r="D74" s="36" t="s">
        <v>71</v>
      </c>
      <c r="E74" s="34" t="s">
        <v>72</v>
      </c>
      <c r="F74" s="13">
        <v>700</v>
      </c>
      <c r="G74" s="19"/>
      <c r="H74" s="19"/>
    </row>
    <row r="75" spans="1:8" ht="15.75" x14ac:dyDescent="0.25">
      <c r="A75" s="36"/>
      <c r="B75" s="36"/>
      <c r="C75" s="36"/>
      <c r="D75" s="36" t="s">
        <v>75</v>
      </c>
      <c r="E75" s="18" t="s">
        <v>76</v>
      </c>
      <c r="F75" s="13">
        <v>4500</v>
      </c>
      <c r="G75" s="19"/>
      <c r="H75" s="19"/>
    </row>
    <row r="76" spans="1:8" ht="15.75" x14ac:dyDescent="0.25">
      <c r="A76" s="36"/>
      <c r="B76" s="36"/>
      <c r="C76" s="36"/>
      <c r="D76" s="36"/>
      <c r="E76" s="18"/>
      <c r="F76" s="13"/>
      <c r="G76" s="19"/>
      <c r="H76" s="19"/>
    </row>
    <row r="77" spans="1:8" ht="31.5" x14ac:dyDescent="0.25">
      <c r="A77" s="48" t="s">
        <v>140</v>
      </c>
      <c r="B77" s="49" t="s">
        <v>60</v>
      </c>
      <c r="C77" s="50" t="s">
        <v>141</v>
      </c>
      <c r="D77" s="33"/>
      <c r="E77" s="51" t="s">
        <v>142</v>
      </c>
      <c r="F77" s="52">
        <f>F78+F79+F80+F81</f>
        <v>110100</v>
      </c>
      <c r="G77" s="53">
        <v>110100</v>
      </c>
      <c r="H77" s="53">
        <v>110100</v>
      </c>
    </row>
    <row r="78" spans="1:8" ht="15.75" x14ac:dyDescent="0.25">
      <c r="A78" s="36"/>
      <c r="B78" s="36"/>
      <c r="C78" s="36"/>
      <c r="D78" s="36" t="s">
        <v>82</v>
      </c>
      <c r="E78" s="18" t="s">
        <v>122</v>
      </c>
      <c r="F78" s="13">
        <v>89000</v>
      </c>
      <c r="G78" s="19"/>
      <c r="H78" s="19"/>
    </row>
    <row r="79" spans="1:8" ht="15.75" x14ac:dyDescent="0.25">
      <c r="A79" s="36"/>
      <c r="B79" s="36"/>
      <c r="C79" s="36"/>
      <c r="D79" s="36" t="s">
        <v>69</v>
      </c>
      <c r="E79" s="18" t="s">
        <v>70</v>
      </c>
      <c r="F79" s="13">
        <v>9900</v>
      </c>
      <c r="G79" s="19"/>
      <c r="H79" s="19"/>
    </row>
    <row r="80" spans="1:8" ht="15.75" x14ac:dyDescent="0.25">
      <c r="A80" s="36"/>
      <c r="B80" s="36"/>
      <c r="C80" s="36"/>
      <c r="D80" s="36" t="s">
        <v>71</v>
      </c>
      <c r="E80" s="18" t="s">
        <v>72</v>
      </c>
      <c r="F80" s="13">
        <v>6200</v>
      </c>
      <c r="G80" s="19"/>
      <c r="H80" s="19"/>
    </row>
    <row r="81" spans="1:9" ht="15.75" x14ac:dyDescent="0.25">
      <c r="A81" s="36"/>
      <c r="B81" s="36"/>
      <c r="C81" s="36"/>
      <c r="D81" s="36" t="s">
        <v>75</v>
      </c>
      <c r="E81" s="18" t="s">
        <v>76</v>
      </c>
      <c r="F81" s="13">
        <v>5000</v>
      </c>
      <c r="G81" s="19"/>
      <c r="H81" s="19"/>
    </row>
    <row r="82" spans="1:9" ht="15.75" x14ac:dyDescent="0.25">
      <c r="A82" s="36"/>
      <c r="B82" s="36"/>
      <c r="C82" s="36"/>
      <c r="D82" s="36"/>
      <c r="E82" s="18"/>
      <c r="F82" s="13"/>
      <c r="G82" s="19"/>
      <c r="H82" s="19"/>
    </row>
    <row r="83" spans="1:9" ht="15.75" x14ac:dyDescent="0.25">
      <c r="A83" s="36" t="s">
        <v>143</v>
      </c>
      <c r="B83" s="33" t="s">
        <v>144</v>
      </c>
      <c r="C83" s="33" t="s">
        <v>145</v>
      </c>
      <c r="D83" s="33"/>
      <c r="E83" s="34" t="s">
        <v>146</v>
      </c>
      <c r="F83" s="35">
        <f>F84+F85+F86+F87+F88</f>
        <v>85000</v>
      </c>
      <c r="G83" s="40">
        <v>85000</v>
      </c>
      <c r="H83" s="40">
        <v>85000</v>
      </c>
    </row>
    <row r="84" spans="1:9" ht="15.75" x14ac:dyDescent="0.25">
      <c r="A84" s="36"/>
      <c r="B84" s="36"/>
      <c r="C84" s="36"/>
      <c r="D84" s="36" t="s">
        <v>82</v>
      </c>
      <c r="E84" s="18" t="s">
        <v>122</v>
      </c>
      <c r="F84" s="13">
        <v>65000</v>
      </c>
      <c r="G84" s="19"/>
      <c r="H84" s="19"/>
    </row>
    <row r="85" spans="1:9" ht="15.75" x14ac:dyDescent="0.25">
      <c r="A85" s="36"/>
      <c r="B85" s="36"/>
      <c r="C85" s="36"/>
      <c r="D85" s="36" t="s">
        <v>69</v>
      </c>
      <c r="E85" s="18" t="s">
        <v>70</v>
      </c>
      <c r="F85" s="13">
        <v>9000</v>
      </c>
      <c r="G85" s="19"/>
      <c r="H85" s="19"/>
    </row>
    <row r="86" spans="1:9" ht="15.75" x14ac:dyDescent="0.25">
      <c r="A86" s="36"/>
      <c r="B86" s="36"/>
      <c r="C86" s="36"/>
      <c r="D86" s="36" t="s">
        <v>71</v>
      </c>
      <c r="E86" s="18" t="s">
        <v>72</v>
      </c>
      <c r="F86" s="13">
        <v>3000</v>
      </c>
      <c r="G86" s="19"/>
      <c r="H86" s="19"/>
    </row>
    <row r="87" spans="1:9" ht="15.75" x14ac:dyDescent="0.25">
      <c r="A87" s="36"/>
      <c r="B87" s="36"/>
      <c r="C87" s="36"/>
      <c r="D87" s="36" t="s">
        <v>75</v>
      </c>
      <c r="E87" s="18" t="s">
        <v>76</v>
      </c>
      <c r="F87" s="19">
        <v>6000</v>
      </c>
      <c r="G87" s="43"/>
      <c r="H87" s="43"/>
      <c r="I87" s="54"/>
    </row>
    <row r="88" spans="1:9" ht="15.75" x14ac:dyDescent="0.25">
      <c r="A88" s="36"/>
      <c r="B88" s="36"/>
      <c r="C88" s="36"/>
      <c r="D88" s="36" t="s">
        <v>77</v>
      </c>
      <c r="E88" s="18" t="s">
        <v>78</v>
      </c>
      <c r="F88" s="13">
        <v>2000</v>
      </c>
      <c r="G88" s="19"/>
      <c r="H88" s="19"/>
    </row>
    <row r="89" spans="1:9" ht="15.75" x14ac:dyDescent="0.25">
      <c r="A89" s="36"/>
      <c r="B89" s="36"/>
      <c r="C89" s="36"/>
      <c r="D89" s="36"/>
      <c r="E89" s="18"/>
      <c r="F89" s="13"/>
      <c r="G89" s="19"/>
      <c r="H89" s="19"/>
    </row>
    <row r="90" spans="1:9" ht="15.75" x14ac:dyDescent="0.25">
      <c r="A90" s="36" t="s">
        <v>147</v>
      </c>
      <c r="B90" s="33" t="s">
        <v>60</v>
      </c>
      <c r="C90" s="33" t="s">
        <v>148</v>
      </c>
      <c r="D90" s="33"/>
      <c r="E90" s="34" t="s">
        <v>149</v>
      </c>
      <c r="F90" s="35">
        <f>F91+F92+F93+F94+F95</f>
        <v>53276</v>
      </c>
      <c r="G90" s="40">
        <v>53276</v>
      </c>
      <c r="H90" s="40">
        <v>53276</v>
      </c>
    </row>
    <row r="91" spans="1:9" ht="15.75" x14ac:dyDescent="0.25">
      <c r="A91" s="36"/>
      <c r="B91" s="36"/>
      <c r="C91" s="36"/>
      <c r="D91" s="36" t="s">
        <v>82</v>
      </c>
      <c r="E91" s="18" t="s">
        <v>122</v>
      </c>
      <c r="F91" s="13">
        <v>24800</v>
      </c>
      <c r="G91" s="19"/>
      <c r="H91" s="19"/>
    </row>
    <row r="92" spans="1:9" ht="15.75" x14ac:dyDescent="0.25">
      <c r="A92" s="36"/>
      <c r="B92" s="36"/>
      <c r="C92" s="36"/>
      <c r="D92" s="36" t="s">
        <v>71</v>
      </c>
      <c r="E92" s="18" t="s">
        <v>72</v>
      </c>
      <c r="F92" s="13">
        <v>2476</v>
      </c>
      <c r="G92" s="19"/>
      <c r="H92" s="19"/>
    </row>
    <row r="93" spans="1:9" ht="15.75" x14ac:dyDescent="0.25">
      <c r="A93" s="36"/>
      <c r="B93" s="36"/>
      <c r="C93" s="36"/>
      <c r="D93" s="36" t="s">
        <v>77</v>
      </c>
      <c r="E93" s="18" t="s">
        <v>78</v>
      </c>
      <c r="F93" s="13">
        <v>4000</v>
      </c>
      <c r="G93" s="19"/>
      <c r="H93" s="19"/>
    </row>
    <row r="94" spans="1:9" ht="15.75" x14ac:dyDescent="0.25">
      <c r="A94" s="36"/>
      <c r="B94" s="36"/>
      <c r="C94" s="36"/>
      <c r="D94" s="36" t="s">
        <v>77</v>
      </c>
      <c r="E94" s="18" t="s">
        <v>150</v>
      </c>
      <c r="F94" s="13">
        <v>11000</v>
      </c>
      <c r="G94" s="19"/>
      <c r="H94" s="19"/>
    </row>
    <row r="95" spans="1:9" ht="15.75" x14ac:dyDescent="0.25">
      <c r="A95" s="36"/>
      <c r="B95" s="36"/>
      <c r="C95" s="36"/>
      <c r="D95" s="36" t="s">
        <v>124</v>
      </c>
      <c r="E95" s="18" t="s">
        <v>151</v>
      </c>
      <c r="F95" s="13">
        <v>11000</v>
      </c>
      <c r="G95" s="19"/>
      <c r="H95" s="19"/>
    </row>
    <row r="96" spans="1:9" ht="15.75" x14ac:dyDescent="0.25">
      <c r="A96" s="36"/>
      <c r="B96" s="36"/>
      <c r="C96" s="36"/>
      <c r="D96" s="36" t="s">
        <v>124</v>
      </c>
      <c r="E96" s="18"/>
      <c r="F96" s="13"/>
      <c r="G96" s="19"/>
      <c r="H96" s="19"/>
    </row>
    <row r="97" spans="1:10" ht="15.75" x14ac:dyDescent="0.25">
      <c r="A97" s="55"/>
      <c r="B97" s="55"/>
      <c r="C97" s="55"/>
      <c r="D97" s="55"/>
      <c r="E97" s="56"/>
      <c r="F97" s="57"/>
      <c r="G97" s="58"/>
      <c r="H97" s="58"/>
    </row>
    <row r="98" spans="1:10" ht="15.75" x14ac:dyDescent="0.25">
      <c r="A98" s="21" t="s">
        <v>152</v>
      </c>
      <c r="B98" s="21"/>
      <c r="C98" s="21"/>
      <c r="D98" s="21"/>
      <c r="E98" s="21"/>
      <c r="F98" s="22">
        <f>F4+F14+F19+F22+F24+F27+F31+F37+F42+F52+F63+F73+F77+F83+F90</f>
        <v>840302</v>
      </c>
      <c r="G98" s="22">
        <f>G4+G14+G19+G22+G24+G27+G31+G37+G42+G52+G63+G73+G77+G83+G90</f>
        <v>841252</v>
      </c>
      <c r="H98" s="22">
        <f>H4+H14+H19+H22+H24+H27+H31+H37+H42+H52+H63+H73+H77+H83+H90</f>
        <v>841252</v>
      </c>
    </row>
    <row r="99" spans="1:10" ht="15.75" x14ac:dyDescent="0.25">
      <c r="A99" s="59"/>
      <c r="B99" s="59"/>
      <c r="C99" s="59"/>
      <c r="D99" s="59"/>
      <c r="E99" s="59"/>
      <c r="F99" s="60"/>
      <c r="G99" s="1"/>
      <c r="H99" s="1"/>
    </row>
    <row r="100" spans="1:10" ht="15.75" x14ac:dyDescent="0.25">
      <c r="A100" s="30" t="s">
        <v>153</v>
      </c>
      <c r="B100" s="30"/>
      <c r="C100" s="30"/>
      <c r="D100" s="30"/>
      <c r="E100" s="30"/>
      <c r="F100" s="1"/>
      <c r="G100" s="1"/>
      <c r="H100" s="1"/>
    </row>
    <row r="101" spans="1:10" ht="47.25" x14ac:dyDescent="0.25">
      <c r="A101" s="26" t="s">
        <v>2</v>
      </c>
      <c r="B101" s="26" t="s">
        <v>3</v>
      </c>
      <c r="C101" s="27"/>
      <c r="D101" s="26" t="s">
        <v>4</v>
      </c>
      <c r="E101" s="26" t="s">
        <v>58</v>
      </c>
      <c r="F101" s="6" t="s">
        <v>6</v>
      </c>
      <c r="G101" s="6" t="s">
        <v>7</v>
      </c>
      <c r="H101" s="6" t="s">
        <v>8</v>
      </c>
    </row>
    <row r="102" spans="1:10" ht="15.75" x14ac:dyDescent="0.25">
      <c r="A102" s="26"/>
      <c r="B102" s="26"/>
      <c r="C102" s="27"/>
      <c r="D102" s="26"/>
      <c r="E102" s="26"/>
      <c r="F102" s="6" t="s">
        <v>9</v>
      </c>
      <c r="G102" s="6" t="s">
        <v>9</v>
      </c>
      <c r="H102" s="6" t="s">
        <v>9</v>
      </c>
    </row>
    <row r="103" spans="1:10" ht="15.75" x14ac:dyDescent="0.25">
      <c r="A103" s="5"/>
      <c r="B103" s="5"/>
      <c r="C103" s="61"/>
      <c r="D103" s="5"/>
      <c r="E103" s="62"/>
      <c r="F103" s="10">
        <f>SUM(F104:F106)</f>
        <v>131270</v>
      </c>
      <c r="G103" s="10">
        <f>SUM(G104:G106)</f>
        <v>84520</v>
      </c>
      <c r="H103" s="10">
        <f>SUM(H104:H106)</f>
        <v>84520</v>
      </c>
    </row>
    <row r="104" spans="1:10" ht="15.75" x14ac:dyDescent="0.25">
      <c r="A104" s="33" t="s">
        <v>59</v>
      </c>
      <c r="B104" s="33" t="s">
        <v>60</v>
      </c>
      <c r="C104" s="63" t="s">
        <v>154</v>
      </c>
      <c r="D104" s="33" t="s">
        <v>155</v>
      </c>
      <c r="E104" s="18" t="s">
        <v>156</v>
      </c>
      <c r="F104" s="42">
        <v>131270</v>
      </c>
      <c r="G104" s="13">
        <v>84520</v>
      </c>
      <c r="H104" s="13">
        <v>84520</v>
      </c>
    </row>
    <row r="105" spans="1:10" ht="15.75" x14ac:dyDescent="0.25">
      <c r="A105" s="33"/>
      <c r="B105" s="33"/>
      <c r="C105" s="63"/>
      <c r="D105" s="33"/>
      <c r="E105" s="18"/>
      <c r="F105" s="19"/>
      <c r="G105" s="39"/>
      <c r="H105" s="39"/>
      <c r="I105" s="54"/>
      <c r="J105" s="54"/>
    </row>
    <row r="106" spans="1:10" ht="15.75" x14ac:dyDescent="0.25">
      <c r="A106" s="33"/>
      <c r="B106" s="33"/>
      <c r="C106" s="63"/>
      <c r="D106" s="33"/>
      <c r="E106" s="18"/>
      <c r="F106" s="19"/>
      <c r="G106" s="13"/>
      <c r="H106" s="13"/>
    </row>
    <row r="107" spans="1:10" ht="15.75" x14ac:dyDescent="0.25">
      <c r="A107" s="33"/>
      <c r="B107" s="33"/>
      <c r="C107" s="63"/>
      <c r="D107" s="33"/>
      <c r="E107" s="64"/>
      <c r="F107" s="40"/>
      <c r="G107" s="40"/>
      <c r="H107" s="40"/>
    </row>
    <row r="108" spans="1:10" ht="15.75" x14ac:dyDescent="0.25">
      <c r="A108" s="33"/>
      <c r="B108" s="33"/>
      <c r="C108" s="63"/>
      <c r="D108" s="33"/>
      <c r="E108" s="41"/>
      <c r="F108" s="19"/>
      <c r="G108" s="13"/>
      <c r="H108" s="13"/>
    </row>
    <row r="109" spans="1:10" ht="15.75" x14ac:dyDescent="0.25">
      <c r="A109" s="33"/>
      <c r="B109" s="33"/>
      <c r="C109" s="63"/>
      <c r="D109" s="33"/>
      <c r="E109" s="41"/>
      <c r="F109" s="19"/>
      <c r="G109" s="13"/>
      <c r="H109" s="13"/>
    </row>
    <row r="110" spans="1:10" ht="15.75" x14ac:dyDescent="0.25">
      <c r="A110" s="33"/>
      <c r="B110" s="33" t="s">
        <v>60</v>
      </c>
      <c r="C110" s="63" t="s">
        <v>103</v>
      </c>
      <c r="D110" s="33" t="s">
        <v>157</v>
      </c>
      <c r="E110" s="34"/>
      <c r="F110" s="65"/>
      <c r="G110" s="65"/>
      <c r="H110" s="65"/>
    </row>
    <row r="111" spans="1:10" ht="15.75" x14ac:dyDescent="0.25">
      <c r="A111" s="78" t="s">
        <v>158</v>
      </c>
      <c r="B111" s="78"/>
      <c r="C111" s="78"/>
      <c r="D111" s="78"/>
      <c r="E111" s="78"/>
      <c r="F111" s="66">
        <f>F103+F107+F110</f>
        <v>131270</v>
      </c>
      <c r="G111" s="66">
        <f>G103+G107+G110</f>
        <v>84520</v>
      </c>
      <c r="H111" s="66">
        <f>H103+H107+H110</f>
        <v>84520</v>
      </c>
    </row>
    <row r="112" spans="1:10" ht="15.75" x14ac:dyDescent="0.25">
      <c r="A112" s="2"/>
      <c r="B112" s="2"/>
      <c r="C112" s="2"/>
      <c r="D112" s="2"/>
      <c r="E112" s="2"/>
      <c r="F112" s="1"/>
      <c r="G112" s="1"/>
      <c r="H112" s="1"/>
    </row>
    <row r="113" spans="1:8" ht="15.75" x14ac:dyDescent="0.25">
      <c r="A113" s="30" t="s">
        <v>159</v>
      </c>
      <c r="B113" s="30"/>
      <c r="C113" s="30"/>
      <c r="D113" s="30"/>
      <c r="E113" s="30"/>
      <c r="F113" s="1"/>
      <c r="G113" s="1"/>
      <c r="H113" s="1"/>
    </row>
    <row r="114" spans="1:8" ht="47.25" x14ac:dyDescent="0.25">
      <c r="A114" s="26" t="s">
        <v>2</v>
      </c>
      <c r="B114" s="26" t="s">
        <v>3</v>
      </c>
      <c r="C114" s="27"/>
      <c r="D114" s="26" t="s">
        <v>4</v>
      </c>
      <c r="E114" s="26" t="s">
        <v>58</v>
      </c>
      <c r="F114" s="6" t="s">
        <v>6</v>
      </c>
      <c r="G114" s="6" t="s">
        <v>7</v>
      </c>
      <c r="H114" s="6" t="s">
        <v>8</v>
      </c>
    </row>
    <row r="115" spans="1:8" ht="15.75" x14ac:dyDescent="0.25">
      <c r="A115" s="26"/>
      <c r="B115" s="26"/>
      <c r="C115" s="27"/>
      <c r="D115" s="26"/>
      <c r="E115" s="26"/>
      <c r="F115" s="6" t="s">
        <v>9</v>
      </c>
      <c r="G115" s="6" t="s">
        <v>9</v>
      </c>
      <c r="H115" s="6" t="s">
        <v>9</v>
      </c>
    </row>
    <row r="116" spans="1:8" ht="15.75" x14ac:dyDescent="0.25">
      <c r="A116" s="67"/>
      <c r="B116" s="67" t="s">
        <v>60</v>
      </c>
      <c r="C116" s="67"/>
      <c r="D116" s="67" t="s">
        <v>160</v>
      </c>
      <c r="E116" s="68" t="s">
        <v>161</v>
      </c>
      <c r="F116" s="42">
        <v>85000</v>
      </c>
      <c r="G116" s="13">
        <v>85000</v>
      </c>
      <c r="H116" s="13">
        <v>85000</v>
      </c>
    </row>
    <row r="117" spans="1:8" ht="15.75" x14ac:dyDescent="0.25">
      <c r="A117" s="67"/>
      <c r="B117" s="67" t="s">
        <v>60</v>
      </c>
      <c r="C117" s="67"/>
      <c r="D117" s="67" t="s">
        <v>160</v>
      </c>
      <c r="E117" s="68"/>
      <c r="F117" s="13"/>
      <c r="G117" s="13"/>
      <c r="H117" s="13"/>
    </row>
    <row r="118" spans="1:8" ht="15.75" x14ac:dyDescent="0.25">
      <c r="A118" s="36"/>
      <c r="B118" s="36" t="s">
        <v>60</v>
      </c>
      <c r="C118" s="36"/>
      <c r="D118" s="36" t="s">
        <v>160</v>
      </c>
      <c r="E118" s="18"/>
      <c r="F118" s="13"/>
      <c r="G118" s="13"/>
      <c r="H118" s="13"/>
    </row>
    <row r="119" spans="1:8" ht="15.75" x14ac:dyDescent="0.25">
      <c r="A119" s="78" t="s">
        <v>55</v>
      </c>
      <c r="B119" s="78"/>
      <c r="C119" s="78"/>
      <c r="D119" s="78"/>
      <c r="E119" s="78"/>
      <c r="F119" s="22">
        <f>F116</f>
        <v>85000</v>
      </c>
      <c r="G119" s="22">
        <f>G116</f>
        <v>85000</v>
      </c>
      <c r="H119" s="22">
        <f>H116</f>
        <v>85000</v>
      </c>
    </row>
    <row r="120" spans="1:8" ht="15.75" x14ac:dyDescent="0.25">
      <c r="A120" s="2"/>
      <c r="B120" s="2"/>
      <c r="C120" s="2"/>
      <c r="D120" s="2"/>
      <c r="E120" s="2"/>
      <c r="F120" s="1"/>
      <c r="G120" s="1"/>
      <c r="H120" s="1"/>
    </row>
    <row r="121" spans="1:8" ht="15.75" x14ac:dyDescent="0.25">
      <c r="A121" s="31" t="s">
        <v>162</v>
      </c>
      <c r="B121" s="31"/>
      <c r="C121" s="31"/>
      <c r="D121" s="31"/>
      <c r="E121" s="31"/>
      <c r="F121" s="24">
        <f>F98+F111+F119</f>
        <v>1056572</v>
      </c>
      <c r="G121" s="24">
        <f>G98+G111+G119</f>
        <v>1010772</v>
      </c>
      <c r="H121" s="24">
        <f>H98+H111+H119</f>
        <v>1010772</v>
      </c>
    </row>
    <row r="122" spans="1:8" ht="15.75" x14ac:dyDescent="0.25">
      <c r="A122" s="2"/>
      <c r="B122" s="2"/>
      <c r="C122" s="2"/>
      <c r="D122" s="2"/>
      <c r="E122" s="2"/>
      <c r="F122" s="1"/>
      <c r="G122" s="1"/>
      <c r="H122" s="1"/>
    </row>
    <row r="123" spans="1:8" ht="15.75" x14ac:dyDescent="0.25">
      <c r="A123" s="79" t="s">
        <v>163</v>
      </c>
      <c r="B123" s="79"/>
      <c r="C123" s="79"/>
      <c r="D123" s="79"/>
      <c r="E123" s="79"/>
      <c r="F123" s="1"/>
      <c r="G123" s="1"/>
      <c r="H123" s="1"/>
    </row>
    <row r="124" spans="1:8" ht="47.25" x14ac:dyDescent="0.25">
      <c r="A124" s="26" t="s">
        <v>2</v>
      </c>
      <c r="B124" s="26" t="s">
        <v>3</v>
      </c>
      <c r="C124" s="27"/>
      <c r="D124" s="26" t="s">
        <v>4</v>
      </c>
      <c r="E124" s="69" t="s">
        <v>164</v>
      </c>
      <c r="F124" s="6" t="s">
        <v>6</v>
      </c>
      <c r="G124" s="6" t="s">
        <v>7</v>
      </c>
      <c r="H124" s="6" t="s">
        <v>8</v>
      </c>
    </row>
    <row r="125" spans="1:8" ht="15.75" x14ac:dyDescent="0.25">
      <c r="A125" s="26"/>
      <c r="B125" s="26"/>
      <c r="C125" s="27"/>
      <c r="D125" s="26"/>
      <c r="E125" s="34"/>
      <c r="F125" s="6" t="s">
        <v>9</v>
      </c>
      <c r="G125" s="6" t="s">
        <v>9</v>
      </c>
      <c r="H125" s="6" t="s">
        <v>9</v>
      </c>
    </row>
    <row r="126" spans="1:8" ht="15.75" x14ac:dyDescent="0.25">
      <c r="A126" s="18" t="s">
        <v>10</v>
      </c>
      <c r="B126" s="18"/>
      <c r="C126" s="18"/>
      <c r="D126" s="18"/>
      <c r="E126" s="18" t="s">
        <v>165</v>
      </c>
      <c r="F126" s="13">
        <f>Príjmy!F51</f>
        <v>1056572</v>
      </c>
      <c r="G126" s="13">
        <f>Príjmy!G51</f>
        <v>1010772</v>
      </c>
      <c r="H126" s="13">
        <f>Príjmy!H51</f>
        <v>1010772</v>
      </c>
    </row>
    <row r="127" spans="1:8" ht="15.75" x14ac:dyDescent="0.25">
      <c r="A127" s="18" t="s">
        <v>18</v>
      </c>
      <c r="B127" s="18"/>
      <c r="C127" s="18"/>
      <c r="D127" s="18"/>
      <c r="E127" s="18" t="s">
        <v>166</v>
      </c>
      <c r="F127" s="13">
        <f>F121</f>
        <v>1056572</v>
      </c>
      <c r="G127" s="13">
        <f>G121</f>
        <v>1010772</v>
      </c>
      <c r="H127" s="13">
        <f>H121</f>
        <v>1010772</v>
      </c>
    </row>
    <row r="128" spans="1:8" ht="15.75" x14ac:dyDescent="0.25">
      <c r="A128" s="70"/>
      <c r="B128" s="70"/>
      <c r="C128" s="70"/>
      <c r="D128" s="70"/>
      <c r="E128" s="71" t="s">
        <v>167</v>
      </c>
      <c r="F128" s="72">
        <f>F126-F127</f>
        <v>0</v>
      </c>
      <c r="G128" s="72">
        <f>G126-G127</f>
        <v>0</v>
      </c>
      <c r="H128" s="72">
        <f>H126-H127</f>
        <v>0</v>
      </c>
    </row>
    <row r="131" spans="1:4" ht="27.75" customHeight="1" x14ac:dyDescent="0.25">
      <c r="A131" s="73" t="s">
        <v>168</v>
      </c>
      <c r="B131" s="74"/>
      <c r="C131" s="74"/>
      <c r="D131" s="74"/>
    </row>
  </sheetData>
  <mergeCells count="34">
    <mergeCell ref="A119:E119"/>
    <mergeCell ref="A121:E121"/>
    <mergeCell ref="A123:E123"/>
    <mergeCell ref="A124:A125"/>
    <mergeCell ref="B124:B125"/>
    <mergeCell ref="C124:C125"/>
    <mergeCell ref="D124:D125"/>
    <mergeCell ref="A111:E111"/>
    <mergeCell ref="A113:E113"/>
    <mergeCell ref="A114:A115"/>
    <mergeCell ref="B114:B115"/>
    <mergeCell ref="C114:C115"/>
    <mergeCell ref="D114:D115"/>
    <mergeCell ref="E114:E115"/>
    <mergeCell ref="A100:E100"/>
    <mergeCell ref="A101:A102"/>
    <mergeCell ref="B101:B102"/>
    <mergeCell ref="C101:C102"/>
    <mergeCell ref="D101:D102"/>
    <mergeCell ref="E101:E102"/>
    <mergeCell ref="I5:K5"/>
    <mergeCell ref="I6:K6"/>
    <mergeCell ref="I60:K60"/>
    <mergeCell ref="A71:A72"/>
    <mergeCell ref="B71:B72"/>
    <mergeCell ref="C71:C72"/>
    <mergeCell ref="D71:D72"/>
    <mergeCell ref="E71:E72"/>
    <mergeCell ref="A1:E1"/>
    <mergeCell ref="A2:A3"/>
    <mergeCell ref="B2:B3"/>
    <mergeCell ref="C2:C3"/>
    <mergeCell ref="D2:D3"/>
    <mergeCell ref="E2:E3"/>
  </mergeCells>
  <pageMargins left="0.7" right="0.7" top="1.1437007874015748" bottom="1.1437007874015748" header="0.75" footer="0.75"/>
  <pageSetup paperSize="0" scale="67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Príjmy</vt:lpstr>
      <vt:lpstr>Výdavky</vt:lpstr>
      <vt:lpstr>Príjmy!Print_Area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 Ver</dc:creator>
  <cp:lastModifiedBy>Oliver Miklós</cp:lastModifiedBy>
  <cp:revision>23</cp:revision>
  <dcterms:created xsi:type="dcterms:W3CDTF">2006-11-28T10:32:46Z</dcterms:created>
  <dcterms:modified xsi:type="dcterms:W3CDTF">2019-03-01T10:43:07Z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